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sueduph-my.sharepoint.com/personal/jmamanankil_tsu_edu_ph/Documents/BAC SEC FILES 2022/Small Value Infra/CET CR with Stockroom/"/>
    </mc:Choice>
  </mc:AlternateContent>
  <xr:revisionPtr revIDLastSave="8" documentId="11_61C74067F95298780A546362D3FC3D635DBBE25C" xr6:coauthVersionLast="47" xr6:coauthVersionMax="47" xr10:uidLastSave="{36B91EB4-E8E3-47A3-8B1B-4C3B0A707ABA}"/>
  <bookViews>
    <workbookView xWindow="-108" yWindow="-108" windowWidth="23256" windowHeight="12576" xr2:uid="{00000000-000D-0000-FFFF-FFFF00000000}"/>
  </bookViews>
  <sheets>
    <sheet name="BOQ" sheetId="14" r:id="rId1"/>
  </sheets>
  <externalReferences>
    <externalReference r:id="rId2"/>
    <externalReference r:id="rId3"/>
  </externalReferences>
  <definedNames>
    <definedName name="_xlnm.Print_Area" localSheetId="0">BOQ!$A$1:$L$119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14" l="1"/>
  <c r="E58" i="14"/>
  <c r="F60" i="14"/>
  <c r="E60" i="14"/>
  <c r="F56" i="14"/>
  <c r="E56" i="14"/>
  <c r="F54" i="14"/>
  <c r="E54" i="14"/>
  <c r="F52" i="14"/>
  <c r="E52" i="14"/>
  <c r="F47" i="14"/>
  <c r="E47" i="14"/>
  <c r="F44" i="14"/>
  <c r="E44" i="14"/>
  <c r="C48" i="14"/>
  <c r="D46" i="14"/>
  <c r="D45" i="14"/>
  <c r="C45" i="14"/>
  <c r="D112" i="14"/>
  <c r="D114" i="14"/>
  <c r="D113" i="14"/>
  <c r="D111" i="14"/>
  <c r="D110" i="14"/>
  <c r="C110" i="14"/>
  <c r="D105" i="14"/>
  <c r="C105" i="14"/>
  <c r="C103" i="14"/>
  <c r="C99" i="14"/>
  <c r="C94" i="14"/>
  <c r="E87" i="14"/>
  <c r="E86" i="14"/>
  <c r="E82" i="14"/>
  <c r="E78" i="14"/>
  <c r="E77" i="14"/>
  <c r="C70" i="14"/>
  <c r="C71" i="14"/>
  <c r="C72" i="14"/>
  <c r="C69" i="14"/>
  <c r="C68" i="14"/>
  <c r="C62" i="14" l="1"/>
  <c r="C61" i="14"/>
  <c r="C59" i="14"/>
  <c r="D59" i="14"/>
  <c r="D57" i="14"/>
  <c r="C57" i="14"/>
  <c r="C55" i="14"/>
  <c r="C53" i="14"/>
  <c r="B48" i="14"/>
  <c r="E40" i="14"/>
  <c r="E39" i="14"/>
  <c r="E35" i="14"/>
  <c r="F31" i="14"/>
  <c r="F30" i="14"/>
  <c r="E31" i="14"/>
  <c r="E30" i="14"/>
  <c r="E26" i="14"/>
  <c r="E25" i="14"/>
  <c r="B24" i="14"/>
  <c r="B17" i="14"/>
  <c r="B12" i="14"/>
  <c r="B114" i="14"/>
  <c r="B113" i="14"/>
  <c r="B112" i="14"/>
  <c r="B111" i="14"/>
  <c r="B110" i="14"/>
  <c r="A114" i="14"/>
  <c r="A113" i="14"/>
  <c r="A112" i="14"/>
  <c r="A111" i="14"/>
  <c r="A110" i="14"/>
  <c r="A109" i="14"/>
  <c r="B109" i="14"/>
  <c r="B108" i="14"/>
  <c r="B105" i="14"/>
  <c r="B104" i="14"/>
  <c r="B103" i="14"/>
  <c r="B102" i="14"/>
  <c r="A105" i="14"/>
  <c r="A103" i="14"/>
  <c r="A101" i="14"/>
  <c r="A99" i="14"/>
  <c r="B98" i="14"/>
  <c r="B97" i="14"/>
  <c r="B94" i="14"/>
  <c r="B93" i="14"/>
  <c r="A94" i="14"/>
  <c r="A93" i="14"/>
  <c r="B92" i="14"/>
  <c r="B91" i="14"/>
  <c r="B90" i="14"/>
  <c r="B87" i="14"/>
  <c r="B86" i="14"/>
  <c r="B85" i="14"/>
  <c r="B82" i="14"/>
  <c r="B81" i="14"/>
  <c r="B78" i="14"/>
  <c r="B77" i="14"/>
  <c r="B76" i="14"/>
  <c r="A76" i="14"/>
  <c r="B75" i="14"/>
  <c r="B72" i="14"/>
  <c r="B71" i="14"/>
  <c r="B70" i="14"/>
  <c r="B69" i="14"/>
  <c r="B68" i="14"/>
  <c r="A72" i="14"/>
  <c r="A71" i="14"/>
  <c r="A70" i="14"/>
  <c r="A69" i="14"/>
  <c r="A68" i="14"/>
  <c r="B67" i="14"/>
  <c r="B63" i="14"/>
  <c r="B62" i="14"/>
  <c r="B61" i="14"/>
  <c r="A63" i="14"/>
  <c r="A62" i="14"/>
  <c r="A61" i="14"/>
  <c r="B60" i="14"/>
  <c r="B59" i="14"/>
  <c r="A59" i="14"/>
  <c r="B58" i="14"/>
  <c r="A57" i="14"/>
  <c r="A55" i="14"/>
  <c r="A53" i="14"/>
  <c r="A51" i="14"/>
  <c r="A48" i="14"/>
  <c r="B47" i="14"/>
  <c r="A47" i="14"/>
  <c r="B46" i="14"/>
  <c r="A46" i="14"/>
  <c r="B45" i="14"/>
  <c r="B44" i="14"/>
  <c r="B43" i="14"/>
  <c r="B40" i="14"/>
  <c r="B39" i="14"/>
  <c r="B38" i="14"/>
  <c r="B35" i="14"/>
  <c r="B34" i="14"/>
  <c r="B31" i="14"/>
  <c r="B30" i="14"/>
  <c r="B29" i="14"/>
  <c r="B26" i="14"/>
  <c r="A24" i="14"/>
  <c r="B21" i="14"/>
  <c r="B18" i="14"/>
  <c r="A17" i="14" l="1"/>
  <c r="A18" i="14" s="1"/>
  <c r="A13" i="14"/>
  <c r="A14" i="14" s="1"/>
  <c r="A29" i="14"/>
  <c r="A30" i="14" s="1"/>
  <c r="A31" i="14" s="1"/>
  <c r="A34" i="14" l="1"/>
  <c r="A25" i="14"/>
  <c r="A26" i="14" s="1"/>
  <c r="A35" i="14" l="1"/>
  <c r="A38" i="14"/>
  <c r="A39" i="14" l="1"/>
  <c r="A40" i="14" s="1"/>
  <c r="A43" i="14"/>
  <c r="A44" i="14" s="1"/>
  <c r="A52" i="14" l="1"/>
  <c r="A54" i="14" s="1"/>
  <c r="A56" i="14" s="1"/>
  <c r="A66" i="14"/>
  <c r="A67" i="14" l="1"/>
  <c r="A77" i="14" l="1"/>
  <c r="A78" i="14" s="1"/>
  <c r="A81" i="14" l="1"/>
  <c r="A82" i="14" s="1"/>
  <c r="A85" i="14" l="1"/>
  <c r="A90" i="14" s="1"/>
  <c r="A91" i="14" s="1"/>
  <c r="A86" i="14" l="1"/>
  <c r="A87" i="14" s="1"/>
  <c r="A97" i="14"/>
  <c r="A98" i="14" l="1"/>
  <c r="A100" i="14" s="1"/>
  <c r="A108" i="14"/>
</calcChain>
</file>

<file path=xl/sharedStrings.xml><?xml version="1.0" encoding="utf-8"?>
<sst xmlns="http://schemas.openxmlformats.org/spreadsheetml/2006/main" count="109" uniqueCount="56">
  <si>
    <t>lot</t>
  </si>
  <si>
    <t>set</t>
  </si>
  <si>
    <t>Indirect Cost</t>
  </si>
  <si>
    <t>Item No.</t>
  </si>
  <si>
    <t>Work Description</t>
  </si>
  <si>
    <t>Quantity</t>
  </si>
  <si>
    <t>Unit</t>
  </si>
  <si>
    <t>Total Cost</t>
  </si>
  <si>
    <t>Direct Cost</t>
  </si>
  <si>
    <t>Value Added Tax</t>
  </si>
  <si>
    <t>(1)</t>
  </si>
  <si>
    <t>(2)</t>
  </si>
  <si>
    <t>(3)</t>
  </si>
  <si>
    <t>(4)</t>
  </si>
  <si>
    <t>(5)</t>
  </si>
  <si>
    <t>(6)</t>
  </si>
  <si>
    <t>(7)</t>
  </si>
  <si>
    <t>(9)</t>
  </si>
  <si>
    <t>(10)</t>
  </si>
  <si>
    <t>Sub-Total</t>
  </si>
  <si>
    <t>Cost per Unit of Work Item</t>
  </si>
  <si>
    <t>BILL OF QUANTITIES</t>
  </si>
  <si>
    <t>Overhead, Contingrncies,  Miscellaneous, &amp; Profit</t>
  </si>
  <si>
    <t>Total Direct &amp; Indirect Cost</t>
  </si>
  <si>
    <r>
      <t>[</t>
    </r>
    <r>
      <rPr>
        <i/>
        <sz val="20"/>
        <rFont val="Arial"/>
        <family val="2"/>
      </rPr>
      <t>Bidder's Letterhead</t>
    </r>
    <r>
      <rPr>
        <sz val="20"/>
        <rFont val="Arial"/>
        <family val="2"/>
      </rPr>
      <t>]</t>
    </r>
  </si>
  <si>
    <t>(8)</t>
  </si>
  <si>
    <t>m²</t>
  </si>
  <si>
    <t>Materials, Labor, and Equipment</t>
  </si>
  <si>
    <t>m</t>
  </si>
  <si>
    <t>ELECTRICAL WORKS</t>
  </si>
  <si>
    <t>Materials</t>
  </si>
  <si>
    <t>Work Item</t>
  </si>
  <si>
    <t>Total Bid Price</t>
  </si>
  <si>
    <r>
      <t>[</t>
    </r>
    <r>
      <rPr>
        <i/>
        <sz val="11"/>
        <rFont val="Calibri"/>
        <family val="2"/>
        <scheme val="minor"/>
      </rPr>
      <t>In Words</t>
    </r>
    <r>
      <rPr>
        <sz val="11"/>
        <rFont val="Calibri"/>
        <family val="2"/>
        <scheme val="minor"/>
      </rPr>
      <t>]</t>
    </r>
  </si>
  <si>
    <r>
      <t>[</t>
    </r>
    <r>
      <rPr>
        <i/>
        <sz val="11"/>
        <color theme="1"/>
        <rFont val="Calibri"/>
        <family val="2"/>
        <scheme val="minor"/>
      </rPr>
      <t>In Figures</t>
    </r>
    <r>
      <rPr>
        <sz val="11"/>
        <color theme="1"/>
        <rFont val="Calibri"/>
        <family val="2"/>
        <scheme val="minor"/>
      </rPr>
      <t>]</t>
    </r>
  </si>
  <si>
    <r>
      <t>[</t>
    </r>
    <r>
      <rPr>
        <i/>
        <sz val="14"/>
        <color theme="1"/>
        <rFont val="Calibri"/>
        <family val="2"/>
        <scheme val="minor"/>
      </rPr>
      <t>Signature</t>
    </r>
    <r>
      <rPr>
        <sz val="14"/>
        <color theme="1"/>
        <rFont val="Calibri"/>
        <family val="2"/>
        <scheme val="minor"/>
      </rPr>
      <t>]</t>
    </r>
  </si>
  <si>
    <r>
      <t>[</t>
    </r>
    <r>
      <rPr>
        <i/>
        <sz val="14"/>
        <color theme="1"/>
        <rFont val="Calibri"/>
        <family val="2"/>
        <scheme val="minor"/>
      </rPr>
      <t>Name of Authorized Signatory</t>
    </r>
    <r>
      <rPr>
        <sz val="14"/>
        <color theme="1"/>
        <rFont val="Calibri"/>
        <family val="2"/>
        <scheme val="minor"/>
      </rPr>
      <t>]</t>
    </r>
  </si>
  <si>
    <r>
      <t>[</t>
    </r>
    <r>
      <rPr>
        <i/>
        <sz val="14"/>
        <color theme="1"/>
        <rFont val="Calibri"/>
        <family val="2"/>
        <scheme val="minor"/>
      </rPr>
      <t>Position/Title</t>
    </r>
    <r>
      <rPr>
        <sz val="14"/>
        <color theme="1"/>
        <rFont val="Calibri"/>
        <family val="2"/>
        <scheme val="minor"/>
      </rPr>
      <t>]</t>
    </r>
  </si>
  <si>
    <t>Mobilization &amp; Demobilization</t>
  </si>
  <si>
    <t>Construction Occupational Safety &amp; Health (New Normal)</t>
  </si>
  <si>
    <t>A.</t>
  </si>
  <si>
    <t>B.</t>
  </si>
  <si>
    <t>Conduits</t>
  </si>
  <si>
    <t>Lighting Fixtures</t>
  </si>
  <si>
    <t>Wiring Devices</t>
  </si>
  <si>
    <t>PLUMBING WORKS</t>
  </si>
  <si>
    <t>4" CHB  Wall (including mortar and  10 mm steel reinforcement every three CHB layer and 0.60 m horizontal spacing)</t>
  </si>
  <si>
    <t>12W Square LED Panel Light</t>
  </si>
  <si>
    <t>1 Gang Switch Wide Series</t>
  </si>
  <si>
    <t xml:space="preserve">1/2'' Ø PVC </t>
  </si>
  <si>
    <t>7.1.1.</t>
  </si>
  <si>
    <t>8.4.</t>
  </si>
  <si>
    <t>8.5.</t>
  </si>
  <si>
    <t>13.1.1.</t>
  </si>
  <si>
    <t>14.3.</t>
  </si>
  <si>
    <t>14.4.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</si>
</sst>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#."/>
    <numFmt numFmtId="166" formatCode="#.#.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20"/>
      <name val="Arial"/>
      <family val="2"/>
    </font>
    <font>
      <i/>
      <sz val="20"/>
      <name val="Arial"/>
      <family val="2"/>
    </font>
    <font>
      <sz val="11"/>
      <color theme="1"/>
      <name val="Calibri"/>
      <family val="2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</cellStyleXfs>
  <cellXfs count="188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" fontId="0" fillId="0" borderId="0" xfId="0" applyNumberFormat="1"/>
    <xf numFmtId="0" fontId="2" fillId="0" borderId="2" xfId="0" applyFont="1" applyBorder="1" applyAlignment="1">
      <alignment horizontal="right"/>
    </xf>
    <xf numFmtId="164" fontId="2" fillId="0" borderId="2" xfId="1" applyFont="1" applyBorder="1" applyAlignment="1">
      <alignment horizontal="right" vertical="center"/>
    </xf>
    <xf numFmtId="49" fontId="3" fillId="0" borderId="6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4" fontId="2" fillId="0" borderId="2" xfId="1" applyNumberFormat="1" applyFont="1" applyFill="1" applyBorder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top"/>
    </xf>
    <xf numFmtId="165" fontId="3" fillId="3" borderId="2" xfId="0" applyNumberFormat="1" applyFont="1" applyFill="1" applyBorder="1" applyAlignment="1">
      <alignment horizontal="right"/>
    </xf>
    <xf numFmtId="165" fontId="3" fillId="3" borderId="2" xfId="0" applyNumberFormat="1" applyFont="1" applyFill="1" applyBorder="1" applyAlignment="1">
      <alignment horizontal="right" vertical="top"/>
    </xf>
    <xf numFmtId="0" fontId="2" fillId="0" borderId="2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left" vertical="top" wrapText="1"/>
    </xf>
    <xf numFmtId="165" fontId="2" fillId="0" borderId="2" xfId="0" applyNumberFormat="1" applyFont="1" applyFill="1" applyBorder="1" applyAlignment="1">
      <alignment horizontal="right" vertical="top"/>
    </xf>
    <xf numFmtId="49" fontId="2" fillId="0" borderId="2" xfId="1" applyNumberFormat="1" applyFont="1" applyBorder="1" applyAlignment="1">
      <alignment horizontal="center" vertical="top"/>
    </xf>
    <xf numFmtId="165" fontId="3" fillId="0" borderId="2" xfId="0" applyNumberFormat="1" applyFont="1" applyFill="1" applyBorder="1" applyAlignment="1">
      <alignment horizontal="right" vertical="top"/>
    </xf>
    <xf numFmtId="0" fontId="3" fillId="0" borderId="2" xfId="0" applyFont="1" applyFill="1" applyBorder="1" applyAlignment="1"/>
    <xf numFmtId="0" fontId="2" fillId="0" borderId="2" xfId="0" applyFont="1" applyFill="1" applyBorder="1" applyAlignment="1">
      <alignment horizontal="left" vertical="top" wrapText="1" indent="1"/>
    </xf>
    <xf numFmtId="0" fontId="3" fillId="0" borderId="6" xfId="0" applyFont="1" applyFill="1" applyBorder="1" applyAlignment="1"/>
    <xf numFmtId="0" fontId="3" fillId="2" borderId="6" xfId="0" applyFont="1" applyFill="1" applyBorder="1" applyAlignment="1"/>
    <xf numFmtId="165" fontId="3" fillId="3" borderId="4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/>
    <xf numFmtId="0" fontId="2" fillId="0" borderId="6" xfId="0" applyFont="1" applyBorder="1" applyAlignment="1">
      <alignment horizontal="left" vertical="top" wrapText="1"/>
    </xf>
    <xf numFmtId="0" fontId="3" fillId="3" borderId="4" xfId="0" applyFont="1" applyFill="1" applyBorder="1" applyAlignment="1">
      <alignment wrapText="1"/>
    </xf>
    <xf numFmtId="165" fontId="3" fillId="3" borderId="4" xfId="0" applyNumberFormat="1" applyFont="1" applyFill="1" applyBorder="1" applyAlignment="1">
      <alignment horizontal="right"/>
    </xf>
    <xf numFmtId="0" fontId="2" fillId="0" borderId="6" xfId="0" applyFont="1" applyFill="1" applyBorder="1" applyAlignment="1">
      <alignment vertical="top" wrapText="1"/>
    </xf>
    <xf numFmtId="4" fontId="0" fillId="0" borderId="2" xfId="0" applyNumberFormat="1" applyBorder="1" applyAlignment="1">
      <alignment horizontal="center" vertical="center"/>
    </xf>
    <xf numFmtId="0" fontId="0" fillId="2" borderId="2" xfId="0" applyFill="1" applyBorder="1"/>
    <xf numFmtId="0" fontId="3" fillId="0" borderId="2" xfId="0" applyFont="1" applyBorder="1" applyAlignment="1">
      <alignment horizontal="right" vertical="center"/>
    </xf>
    <xf numFmtId="166" fontId="2" fillId="0" borderId="2" xfId="0" applyNumberFormat="1" applyFont="1" applyBorder="1" applyAlignment="1">
      <alignment horizontal="right" vertical="top"/>
    </xf>
    <xf numFmtId="164" fontId="2" fillId="0" borderId="2" xfId="1" applyFont="1" applyFill="1" applyBorder="1" applyAlignment="1">
      <alignment horizontal="center" vertical="center"/>
    </xf>
    <xf numFmtId="164" fontId="2" fillId="0" borderId="2" xfId="1" applyFont="1" applyBorder="1" applyAlignment="1">
      <alignment horizontal="center" vertical="center"/>
    </xf>
    <xf numFmtId="164" fontId="2" fillId="0" borderId="2" xfId="1" applyFont="1" applyBorder="1" applyAlignment="1">
      <alignment horizontal="center" vertical="top"/>
    </xf>
    <xf numFmtId="164" fontId="2" fillId="0" borderId="2" xfId="1" applyFont="1" applyFill="1" applyBorder="1" applyAlignment="1">
      <alignment horizontal="right" vertical="center"/>
    </xf>
    <xf numFmtId="4" fontId="2" fillId="0" borderId="2" xfId="1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4" fontId="2" fillId="0" borderId="6" xfId="1" applyFont="1" applyFill="1" applyBorder="1" applyAlignment="1">
      <alignment vertical="center"/>
    </xf>
    <xf numFmtId="164" fontId="2" fillId="0" borderId="2" xfId="1" applyFont="1" applyFill="1" applyBorder="1" applyAlignment="1">
      <alignment vertical="center"/>
    </xf>
    <xf numFmtId="164" fontId="2" fillId="0" borderId="3" xfId="1" applyFont="1" applyFill="1" applyBorder="1" applyAlignment="1">
      <alignment horizontal="center" vertical="center"/>
    </xf>
    <xf numFmtId="164" fontId="2" fillId="0" borderId="3" xfId="1" applyFont="1" applyFill="1" applyBorder="1" applyAlignment="1">
      <alignment horizontal="center"/>
    </xf>
    <xf numFmtId="164" fontId="2" fillId="0" borderId="4" xfId="1" applyFont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4" fontId="0" fillId="0" borderId="2" xfId="0" applyNumberFormat="1" applyFont="1" applyFill="1" applyBorder="1" applyAlignment="1">
      <alignment horizontal="right" vertical="center"/>
    </xf>
    <xf numFmtId="4" fontId="0" fillId="0" borderId="2" xfId="0" applyNumberFormat="1" applyFont="1" applyBorder="1" applyAlignment="1">
      <alignment horizontal="right" vertical="center"/>
    </xf>
    <xf numFmtId="4" fontId="0" fillId="2" borderId="2" xfId="0" applyNumberFormat="1" applyFont="1" applyFill="1" applyBorder="1" applyAlignment="1">
      <alignment horizontal="right" vertical="center"/>
    </xf>
    <xf numFmtId="4" fontId="0" fillId="0" borderId="5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2" fillId="0" borderId="6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166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left" vertical="top" wrapText="1" indent="1"/>
    </xf>
    <xf numFmtId="164" fontId="2" fillId="0" borderId="3" xfId="1" applyFont="1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164" fontId="2" fillId="0" borderId="2" xfId="1" applyFont="1" applyBorder="1" applyAlignment="1">
      <alignment horizontal="right" vertical="center" wrapText="1"/>
    </xf>
    <xf numFmtId="0" fontId="3" fillId="0" borderId="6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166" fontId="2" fillId="0" borderId="2" xfId="0" applyNumberFormat="1" applyFont="1" applyBorder="1" applyAlignment="1">
      <alignment horizontal="right" vertical="top" wrapText="1"/>
    </xf>
    <xf numFmtId="164" fontId="2" fillId="0" borderId="6" xfId="1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164" fontId="2" fillId="0" borderId="2" xfId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wrapText="1"/>
    </xf>
    <xf numFmtId="0" fontId="2" fillId="0" borderId="2" xfId="0" applyFont="1" applyBorder="1" applyAlignment="1">
      <alignment horizontal="right" vertical="top" wrapText="1"/>
    </xf>
    <xf numFmtId="0" fontId="3" fillId="0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 wrapText="1"/>
    </xf>
    <xf numFmtId="43" fontId="2" fillId="0" borderId="6" xfId="0" applyNumberFormat="1" applyFont="1" applyFill="1" applyBorder="1" applyAlignment="1">
      <alignment horizontal="center" vertical="center"/>
    </xf>
    <xf numFmtId="164" fontId="2" fillId="3" borderId="4" xfId="1" applyFont="1" applyFill="1" applyBorder="1" applyAlignment="1">
      <alignment vertical="top"/>
    </xf>
    <xf numFmtId="164" fontId="2" fillId="3" borderId="1" xfId="1" applyFont="1" applyFill="1" applyBorder="1" applyAlignment="1">
      <alignment vertical="top"/>
    </xf>
    <xf numFmtId="164" fontId="2" fillId="3" borderId="7" xfId="1" applyFont="1" applyFill="1" applyBorder="1" applyAlignment="1">
      <alignment vertical="top"/>
    </xf>
    <xf numFmtId="164" fontId="2" fillId="3" borderId="8" xfId="1" applyFont="1" applyFill="1" applyBorder="1" applyAlignment="1">
      <alignment vertical="top"/>
    </xf>
    <xf numFmtId="164" fontId="2" fillId="3" borderId="11" xfId="1" applyFont="1" applyFill="1" applyBorder="1" applyAlignment="1">
      <alignment vertical="top"/>
    </xf>
    <xf numFmtId="164" fontId="2" fillId="3" borderId="9" xfId="1" applyFont="1" applyFill="1" applyBorder="1" applyAlignment="1">
      <alignment vertical="top"/>
    </xf>
    <xf numFmtId="164" fontId="2" fillId="0" borderId="2" xfId="1" applyFont="1" applyFill="1" applyBorder="1" applyAlignment="1">
      <alignment horizontal="center"/>
    </xf>
    <xf numFmtId="43" fontId="2" fillId="0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4" fontId="2" fillId="3" borderId="2" xfId="1" applyFont="1" applyFill="1" applyBorder="1" applyAlignment="1">
      <alignment horizontal="center" vertical="top" wrapText="1"/>
    </xf>
    <xf numFmtId="164" fontId="2" fillId="3" borderId="4" xfId="1" applyFont="1" applyFill="1" applyBorder="1" applyAlignment="1">
      <alignment horizontal="center" vertical="top"/>
    </xf>
    <xf numFmtId="164" fontId="2" fillId="3" borderId="1" xfId="1" applyFont="1" applyFill="1" applyBorder="1" applyAlignment="1">
      <alignment horizontal="center" vertical="top"/>
    </xf>
    <xf numFmtId="164" fontId="2" fillId="3" borderId="7" xfId="1" applyFont="1" applyFill="1" applyBorder="1" applyAlignment="1">
      <alignment horizontal="center" vertical="top"/>
    </xf>
    <xf numFmtId="164" fontId="2" fillId="3" borderId="2" xfId="1" applyFont="1" applyFill="1" applyBorder="1" applyAlignment="1">
      <alignment horizontal="center" vertical="top"/>
    </xf>
    <xf numFmtId="0" fontId="3" fillId="0" borderId="4" xfId="0" applyFont="1" applyBorder="1" applyAlignment="1">
      <alignment horizontal="right" indent="2"/>
    </xf>
    <xf numFmtId="0" fontId="3" fillId="0" borderId="1" xfId="0" applyFont="1" applyBorder="1" applyAlignment="1">
      <alignment horizontal="right" indent="2"/>
    </xf>
    <xf numFmtId="0" fontId="3" fillId="0" borderId="13" xfId="0" applyFont="1" applyBorder="1" applyAlignment="1">
      <alignment horizontal="right" indent="2"/>
    </xf>
    <xf numFmtId="0" fontId="3" fillId="0" borderId="14" xfId="0" applyFont="1" applyBorder="1" applyAlignment="1">
      <alignment horizontal="right" indent="2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3" fillId="0" borderId="7" xfId="0" applyFont="1" applyBorder="1" applyAlignment="1">
      <alignment horizontal="right" indent="2"/>
    </xf>
    <xf numFmtId="39" fontId="2" fillId="3" borderId="4" xfId="1" applyNumberFormat="1" applyFont="1" applyFill="1" applyBorder="1" applyAlignment="1">
      <alignment horizontal="center" vertical="center"/>
    </xf>
    <xf numFmtId="39" fontId="2" fillId="3" borderId="7" xfId="1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7" fontId="2" fillId="3" borderId="4" xfId="1" applyNumberFormat="1" applyFont="1" applyFill="1" applyBorder="1" applyAlignment="1">
      <alignment horizontal="center" vertical="center"/>
    </xf>
    <xf numFmtId="37" fontId="2" fillId="3" borderId="7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" fontId="13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3" fillId="0" borderId="7" xfId="0" applyFont="1" applyBorder="1" applyAlignment="1">
      <alignment horizontal="right" wrapText="1"/>
    </xf>
    <xf numFmtId="0" fontId="10" fillId="0" borderId="4" xfId="1" applyNumberFormat="1" applyFont="1" applyBorder="1" applyAlignment="1">
      <alignment horizontal="center" vertical="center" wrapText="1"/>
    </xf>
    <xf numFmtId="0" fontId="10" fillId="0" borderId="1" xfId="1" applyNumberFormat="1" applyFont="1" applyBorder="1" applyAlignment="1">
      <alignment horizontal="center" vertical="center" wrapText="1"/>
    </xf>
    <xf numFmtId="0" fontId="10" fillId="0" borderId="7" xfId="1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right" wrapText="1"/>
    </xf>
    <xf numFmtId="0" fontId="3" fillId="0" borderId="14" xfId="0" applyFont="1" applyBorder="1" applyAlignment="1">
      <alignment horizontal="right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6">
    <cellStyle name="Comma" xfId="1" builtinId="3"/>
    <cellStyle name="Comma 2" xfId="2" xr:uid="{00000000-0005-0000-0000-000001000000}"/>
    <cellStyle name="Comma 2 2" xfId="4" xr:uid="{00000000-0005-0000-0000-000002000000}"/>
    <cellStyle name="Comma 3" xfId="3" xr:uid="{00000000-0005-0000-0000-000003000000}"/>
    <cellStyle name="Normal" xfId="0" builtinId="0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ET%20LIBRARY%20AND%20CBA%20CR%20(MRS.%20Bognot)/ABC-%20CET%20CBA%20LIBRARY%20C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e/Bidding%20Documents/CET%20COS%20BO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T CBA LIB"/>
      <sheetName val="Sheet1"/>
      <sheetName val="EDUC"/>
      <sheetName val="COMPUTATION"/>
      <sheetName val="PPO Detailed Estimate"/>
      <sheetName val="IMO-PPO ESTIMATE new format"/>
      <sheetName val="IMO Detailed Estimate"/>
      <sheetName val="2blackboard"/>
      <sheetName val="3blackboard1whiteboard"/>
      <sheetName val="INITIATOR ADD ORDER REQUEST"/>
      <sheetName val="ADDITIONAL WORKS AUTHORIZATION"/>
    </sheetNames>
    <sheetDataSet>
      <sheetData sheetId="0">
        <row r="46">
          <cell r="B46" t="str">
            <v>General Requirements</v>
          </cell>
        </row>
        <row r="50">
          <cell r="B50" t="str">
            <v>Demolition, Hauling, Disposal and Repair Works</v>
          </cell>
        </row>
        <row r="51">
          <cell r="B51" t="str">
            <v xml:space="preserve">Demolition/Removal, Disposal and Hauling of existing tiles and topping, fixtures, etc. </v>
          </cell>
        </row>
        <row r="53">
          <cell r="B53" t="str">
            <v>REFUBISHMENT OF CET LIBRARY COMFORT ROOM WITH STOCKROOM</v>
          </cell>
        </row>
        <row r="54">
          <cell r="A54">
            <v>3</v>
          </cell>
          <cell r="B54" t="str">
            <v>Masonry and Plastering Works</v>
          </cell>
        </row>
        <row r="55">
          <cell r="C55">
            <v>22.77</v>
          </cell>
        </row>
        <row r="56">
          <cell r="B56" t="str">
            <v>Cement Plastering of interior and exterior walls, column, beams etc.</v>
          </cell>
          <cell r="C56">
            <v>27.841000000000001</v>
          </cell>
        </row>
        <row r="58">
          <cell r="B58" t="str">
            <v>Floor and Wall Finishing Works</v>
          </cell>
        </row>
        <row r="59">
          <cell r="B59" t="str">
            <v>600 mm x 600 mm Porcelain Floor Tiles including adhesive, grout and topping</v>
          </cell>
          <cell r="C59">
            <v>11.363000000000001</v>
          </cell>
          <cell r="D59" t="str">
            <v>m²</v>
          </cell>
        </row>
        <row r="60">
          <cell r="B60" t="str">
            <v>300 mm x 600 mm Porcelain Wall Tiles including adhesive, grout and topping</v>
          </cell>
          <cell r="C60">
            <v>12.3</v>
          </cell>
          <cell r="D60" t="str">
            <v>m²</v>
          </cell>
        </row>
        <row r="62">
          <cell r="B62" t="str">
            <v>Ceiling Works</v>
          </cell>
        </row>
        <row r="63">
          <cell r="B63" t="str">
            <v>4.50 mm thk. Fiber Cement Board Ceiling including framing system</v>
          </cell>
          <cell r="C63">
            <v>11.363000000000001</v>
          </cell>
        </row>
        <row r="65">
          <cell r="B65" t="str">
            <v>Painting Works</v>
          </cell>
        </row>
        <row r="66">
          <cell r="B66" t="str">
            <v>Semi-Gloss Latex Paint Finish on exterior and interior wall, beams, columns, ledges, etc.  (surface preparation, primer and at least 2 top coats)</v>
          </cell>
          <cell r="C66">
            <v>86.988</v>
          </cell>
        </row>
        <row r="67">
          <cell r="B67" t="str">
            <v>Flat Latex Paint Finish on ceiling (surface preparation, primer and at least 2 top coats)</v>
          </cell>
          <cell r="C67">
            <v>12.826000000000001</v>
          </cell>
        </row>
        <row r="69">
          <cell r="B69" t="str">
            <v>Doors and Windows</v>
          </cell>
        </row>
        <row r="70">
          <cell r="B70" t="str">
            <v>Door</v>
          </cell>
        </row>
        <row r="71">
          <cell r="B71" t="str">
            <v>D1 - 0.90 m x 2.10 m Single Swing Melina Panel Door and 0.50 mm thick G.I. Jamb, Heavy Duty Stainless Steel Dome Type Door Knob, Heavy Duty Hingesand complete accessories (smooth varnished finished)</v>
          </cell>
          <cell r="C71">
            <v>1</v>
          </cell>
          <cell r="D71" t="str">
            <v>set</v>
          </cell>
        </row>
        <row r="72">
          <cell r="A72" t="str">
            <v>7.1.2</v>
          </cell>
          <cell r="B72" t="str">
            <v>D2 - 0.60 m x 2.10 m  and 35mm thick PVC Door w/ Dome Jamb and  complete accessories</v>
          </cell>
          <cell r="D72" t="str">
            <v>set</v>
          </cell>
        </row>
        <row r="74">
          <cell r="A74">
            <v>7.1999999999999993</v>
          </cell>
          <cell r="B74" t="str">
            <v>Windows</v>
          </cell>
        </row>
        <row r="75">
          <cell r="A75" t="str">
            <v>7.2.1</v>
          </cell>
          <cell r="B75" t="str">
            <v>W1 &amp;W2- 0.60 m x 0.40 m x 6.0 mm thk. Reflective Glass with White Powder Coated Aluminum Awning Window and complete accessories including masonry and plastering works</v>
          </cell>
          <cell r="C75">
            <v>2</v>
          </cell>
        </row>
        <row r="77">
          <cell r="A77">
            <v>8</v>
          </cell>
        </row>
        <row r="79">
          <cell r="A79" t="str">
            <v>8.1.1</v>
          </cell>
          <cell r="C79">
            <v>4</v>
          </cell>
        </row>
        <row r="81">
          <cell r="A81" t="str">
            <v>8.2.1</v>
          </cell>
          <cell r="C81">
            <v>3</v>
          </cell>
        </row>
        <row r="83">
          <cell r="A83" t="str">
            <v>8.3.1</v>
          </cell>
          <cell r="C83">
            <v>24</v>
          </cell>
          <cell r="D83" t="str">
            <v>m</v>
          </cell>
        </row>
        <row r="84">
          <cell r="B84" t="str">
            <v>Wires and Cables</v>
          </cell>
        </row>
        <row r="85">
          <cell r="A85" t="str">
            <v>8.4.1</v>
          </cell>
          <cell r="B85" t="str">
            <v>3.5 mm² Cu. THHN, UL listed</v>
          </cell>
          <cell r="C85">
            <v>48</v>
          </cell>
        </row>
        <row r="86">
          <cell r="B86" t="str">
            <v>Miscellaneous</v>
          </cell>
        </row>
        <row r="87">
          <cell r="A87" t="str">
            <v>8.5.1</v>
          </cell>
          <cell r="B87" t="str">
            <v>2" x 4" PVC Utility Box</v>
          </cell>
          <cell r="C87">
            <v>3</v>
          </cell>
        </row>
        <row r="88">
          <cell r="A88" t="str">
            <v>8.5.2</v>
          </cell>
          <cell r="B88" t="str">
            <v>4'' x 4'' PVC Juncion Box</v>
          </cell>
          <cell r="C88">
            <v>4</v>
          </cell>
        </row>
        <row r="89">
          <cell r="A89" t="str">
            <v>8.5.3</v>
          </cell>
          <cell r="B89" t="str">
            <v>Consumable Hardwares (Electrical tape, PVC Cement, etc.)</v>
          </cell>
        </row>
        <row r="92">
          <cell r="B92" t="str">
            <v>Plumbing Fixtures</v>
          </cell>
        </row>
        <row r="93">
          <cell r="A93" t="str">
            <v>9.1.1</v>
          </cell>
          <cell r="B93" t="str">
            <v>Wall Mounted Lavatory Sink with manual shutoff faucet handle bar type chrome finish and complete accessories (valve, p-trap, etc.)</v>
          </cell>
          <cell r="C93">
            <v>1</v>
          </cell>
        </row>
        <row r="94">
          <cell r="A94" t="str">
            <v>9.1.2</v>
          </cell>
          <cell r="B94" t="str">
            <v>Water Closet Dual Flush, push button type w/ heavy duty stainless Bidet Faucet and complete accessories– 4/6 liters standard or equal water closet pan and cistern, heavy duty soft closing seat and cover (water saving)</v>
          </cell>
          <cell r="C94">
            <v>1</v>
          </cell>
        </row>
        <row r="95">
          <cell r="A95" t="str">
            <v>9.1.3</v>
          </cell>
          <cell r="B95" t="str">
            <v>6" x 6" Stainless Floor Drain</v>
          </cell>
        </row>
        <row r="96">
          <cell r="A96" t="str">
            <v>9.1.4</v>
          </cell>
          <cell r="B96" t="str">
            <v>0.60m x 0.60m x 6mm Beveled Edge Lead Free Mirror with 16mm ∅ S304 Stainless Mirror Holder</v>
          </cell>
        </row>
        <row r="97">
          <cell r="A97" t="str">
            <v>9.1.5</v>
          </cell>
          <cell r="B97" t="str">
            <v>Consumable Hardwares and Accessories</v>
          </cell>
        </row>
        <row r="99">
          <cell r="B99" t="str">
            <v>REFURBISHMENT OF CBA LIBRARY COMFORT ROOM</v>
          </cell>
        </row>
        <row r="100">
          <cell r="A100">
            <v>10</v>
          </cell>
          <cell r="B100" t="str">
            <v>Floor and Wall Finishes Works</v>
          </cell>
        </row>
        <row r="101">
          <cell r="B101" t="str">
            <v>300mm x 300 mm Non Skid Porcelain Floor Tiles including adhesive, grout and topping</v>
          </cell>
          <cell r="C101">
            <v>2.35554</v>
          </cell>
        </row>
        <row r="102">
          <cell r="B102" t="str">
            <v>300 mm x 600 mm Porcelain Wall Tiles including adhesive, grout and topping</v>
          </cell>
          <cell r="C102">
            <v>11.682000000000002</v>
          </cell>
        </row>
        <row r="104">
          <cell r="B104" t="str">
            <v>Ceiling Works</v>
          </cell>
        </row>
        <row r="105">
          <cell r="B105" t="str">
            <v>4.50 mm thk. Fiber Cement Board Ceiling on Framing System</v>
          </cell>
          <cell r="C105">
            <v>2.35554</v>
          </cell>
        </row>
        <row r="107">
          <cell r="B107" t="str">
            <v>Painting Works</v>
          </cell>
        </row>
        <row r="108">
          <cell r="B108" t="str">
            <v>Semi-Gloss Latex Paint Finish on interior wall, beams, columns, etc. (surface preparation, primer and at least 2 top coats)</v>
          </cell>
          <cell r="C108">
            <v>8.7647999999999993</v>
          </cell>
        </row>
        <row r="109">
          <cell r="B109" t="str">
            <v xml:space="preserve"> Flat Latex Paint Finish on ceiling (surface preparation, primer and at least 2 top coats)</v>
          </cell>
          <cell r="C109">
            <v>2.35554</v>
          </cell>
        </row>
        <row r="111">
          <cell r="B111" t="str">
            <v>Doors and Windows</v>
          </cell>
        </row>
        <row r="112">
          <cell r="B112" t="str">
            <v>Door</v>
          </cell>
        </row>
        <row r="113">
          <cell r="B113" t="str">
            <v>D1 - 0.60 m x 2.10 m  and 35mm thick PVC Door w/ Dome Jamb and  complete accessories</v>
          </cell>
        </row>
        <row r="114">
          <cell r="A114">
            <v>13.2</v>
          </cell>
          <cell r="B114" t="str">
            <v>Windows</v>
          </cell>
        </row>
        <row r="115">
          <cell r="A115" t="str">
            <v>13.2.1</v>
          </cell>
          <cell r="B115" t="str">
            <v>W1- 1.20 m x 0.40 m x 6.0 mm thk. Reflective Glass with White Powder Coated Aluminum Awning Window and complete accessories</v>
          </cell>
          <cell r="C115">
            <v>2</v>
          </cell>
        </row>
        <row r="117">
          <cell r="B117" t="str">
            <v>Electrical Works</v>
          </cell>
        </row>
        <row r="118">
          <cell r="B118" t="str">
            <v>Lighting Fixtures</v>
          </cell>
        </row>
        <row r="119">
          <cell r="A119" t="str">
            <v>14.1.1</v>
          </cell>
          <cell r="C119">
            <v>1</v>
          </cell>
        </row>
        <row r="121">
          <cell r="A121" t="str">
            <v>14.2.1</v>
          </cell>
        </row>
        <row r="122">
          <cell r="B122" t="str">
            <v>Wires and Cables</v>
          </cell>
        </row>
        <row r="123">
          <cell r="A123" t="str">
            <v>14.3.1</v>
          </cell>
          <cell r="B123" t="str">
            <v>3.5 mm² Cu. THHN, UL listed</v>
          </cell>
          <cell r="C123">
            <v>10</v>
          </cell>
        </row>
        <row r="124">
          <cell r="B124" t="str">
            <v>Miscellaneous</v>
          </cell>
        </row>
        <row r="125">
          <cell r="A125" t="str">
            <v>14.4.1</v>
          </cell>
          <cell r="B125" t="str">
            <v>Consumable Hardwares (Electrical tape  etc.)</v>
          </cell>
          <cell r="C125">
            <v>1</v>
          </cell>
          <cell r="D125" t="str">
            <v>lot</v>
          </cell>
        </row>
        <row r="127">
          <cell r="B127" t="str">
            <v>Plumbing Works</v>
          </cell>
        </row>
        <row r="128">
          <cell r="A128">
            <v>15.1</v>
          </cell>
          <cell r="B128" t="str">
            <v>Plumbing Fixtures</v>
          </cell>
        </row>
        <row r="129">
          <cell r="A129" t="str">
            <v>15.1.1</v>
          </cell>
          <cell r="B129" t="str">
            <v>Wall Mounted Lavatory Sink with manual shutoff faucet handle bar type chrome finish and complete accessories (valve, p-trap, etc.)</v>
          </cell>
          <cell r="C129">
            <v>1</v>
          </cell>
          <cell r="D129" t="str">
            <v>set</v>
          </cell>
        </row>
        <row r="130">
          <cell r="A130" t="str">
            <v>15.1.2</v>
          </cell>
          <cell r="B130" t="str">
            <v>Water Closet Dual Flush, push button type w/ heavy duty stainless Bidet Faucet and complete accessories– 4/6 liters standard or equal water closet pan and cistern, heavy duty soft closing seat and cover (water saving)</v>
          </cell>
          <cell r="D130" t="str">
            <v>set</v>
          </cell>
        </row>
        <row r="131">
          <cell r="A131" t="str">
            <v>15.1.3</v>
          </cell>
          <cell r="B131" t="str">
            <v>6" x 6" Stainless Floor Drain</v>
          </cell>
          <cell r="D131" t="str">
            <v>set</v>
          </cell>
        </row>
        <row r="132">
          <cell r="A132" t="str">
            <v>15.1.4</v>
          </cell>
          <cell r="B132" t="str">
            <v>0.60m x 0.60m x 6mm Beveled Edge Lead Free Mirror with 16mm ∅ S304 Stainless Mirror Holder</v>
          </cell>
        </row>
        <row r="133">
          <cell r="A133" t="str">
            <v>15.1.5</v>
          </cell>
          <cell r="B133" t="str">
            <v>Consumable Hardwares and Accessories</v>
          </cell>
          <cell r="D133" t="str">
            <v>lot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</sheetNames>
    <sheetDataSet>
      <sheetData sheetId="0">
        <row r="83">
          <cell r="E83">
            <v>1</v>
          </cell>
          <cell r="F83" t="str">
            <v>lot</v>
          </cell>
        </row>
        <row r="87">
          <cell r="E87">
            <v>1</v>
          </cell>
          <cell r="F87" t="str">
            <v>lot</v>
          </cell>
        </row>
        <row r="93">
          <cell r="E93">
            <v>1</v>
          </cell>
          <cell r="F93" t="str">
            <v>lot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122"/>
  <sheetViews>
    <sheetView tabSelected="1" view="pageBreakPreview" zoomScale="70" zoomScaleNormal="84" zoomScaleSheetLayoutView="70" zoomScalePageLayoutView="69" workbookViewId="0">
      <selection sqref="A1:L119"/>
    </sheetView>
  </sheetViews>
  <sheetFormatPr defaultColWidth="9.109375" defaultRowHeight="14.4" x14ac:dyDescent="0.3"/>
  <cols>
    <col min="1" max="1" width="9.5546875" style="4" customWidth="1"/>
    <col min="2" max="2" width="58.109375" style="2" customWidth="1"/>
    <col min="3" max="3" width="10.6640625" style="3" customWidth="1"/>
    <col min="4" max="4" width="9.109375" style="13" customWidth="1"/>
    <col min="5" max="5" width="10.6640625" style="3" customWidth="1"/>
    <col min="6" max="6" width="9.109375" style="13" customWidth="1"/>
    <col min="7" max="8" width="16.6640625" style="1" customWidth="1"/>
    <col min="9" max="9" width="16.6640625" style="6" customWidth="1"/>
    <col min="10" max="10" width="14.6640625" style="6" customWidth="1"/>
    <col min="11" max="11" width="16.6640625" style="6" customWidth="1"/>
    <col min="12" max="12" width="14.6640625" style="1" customWidth="1"/>
    <col min="13" max="16384" width="9.109375" style="1"/>
  </cols>
  <sheetData>
    <row r="1" spans="1:12" x14ac:dyDescent="0.3">
      <c r="A1" s="140" t="s">
        <v>24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 x14ac:dyDescent="0.3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 ht="15.6" x14ac:dyDescent="0.3">
      <c r="A4" s="15"/>
    </row>
    <row r="5" spans="1:12" x14ac:dyDescent="0.3">
      <c r="A5" s="5"/>
    </row>
    <row r="6" spans="1:12" ht="18" x14ac:dyDescent="0.35">
      <c r="A6" s="141" t="s">
        <v>21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</row>
    <row r="7" spans="1:12" x14ac:dyDescent="0.3">
      <c r="A7" s="145" t="s">
        <v>3</v>
      </c>
      <c r="B7" s="145" t="s">
        <v>4</v>
      </c>
      <c r="C7" s="167" t="s">
        <v>30</v>
      </c>
      <c r="D7" s="167"/>
      <c r="E7" s="165" t="s">
        <v>31</v>
      </c>
      <c r="F7" s="166"/>
      <c r="G7" s="157" t="s">
        <v>8</v>
      </c>
      <c r="H7" s="161" t="s">
        <v>2</v>
      </c>
      <c r="I7" s="148" t="s">
        <v>23</v>
      </c>
      <c r="J7" s="149" t="s">
        <v>9</v>
      </c>
      <c r="K7" s="152" t="s">
        <v>7</v>
      </c>
      <c r="L7" s="142" t="s">
        <v>20</v>
      </c>
    </row>
    <row r="8" spans="1:12" ht="15" customHeight="1" x14ac:dyDescent="0.3">
      <c r="A8" s="146"/>
      <c r="B8" s="146"/>
      <c r="C8" s="167"/>
      <c r="D8" s="167"/>
      <c r="E8" s="165"/>
      <c r="F8" s="166"/>
      <c r="G8" s="158"/>
      <c r="H8" s="162"/>
      <c r="I8" s="148"/>
      <c r="J8" s="150"/>
      <c r="K8" s="153"/>
      <c r="L8" s="143"/>
    </row>
    <row r="9" spans="1:12" ht="15" customHeight="1" x14ac:dyDescent="0.3">
      <c r="A9" s="146"/>
      <c r="B9" s="146"/>
      <c r="C9" s="167"/>
      <c r="D9" s="167"/>
      <c r="E9" s="163" t="s">
        <v>5</v>
      </c>
      <c r="F9" s="164" t="s">
        <v>6</v>
      </c>
      <c r="G9" s="155" t="s">
        <v>27</v>
      </c>
      <c r="H9" s="159" t="s">
        <v>22</v>
      </c>
      <c r="I9" s="148"/>
      <c r="J9" s="150"/>
      <c r="K9" s="153"/>
      <c r="L9" s="143"/>
    </row>
    <row r="10" spans="1:12" ht="29.25" customHeight="1" x14ac:dyDescent="0.3">
      <c r="A10" s="147"/>
      <c r="B10" s="147"/>
      <c r="C10" s="168" t="s">
        <v>5</v>
      </c>
      <c r="D10" s="170" t="s">
        <v>6</v>
      </c>
      <c r="E10" s="163"/>
      <c r="F10" s="164"/>
      <c r="G10" s="156"/>
      <c r="H10" s="160"/>
      <c r="I10" s="148"/>
      <c r="J10" s="151"/>
      <c r="K10" s="154"/>
      <c r="L10" s="144"/>
    </row>
    <row r="11" spans="1:12" x14ac:dyDescent="0.3">
      <c r="A11" s="9" t="s">
        <v>10</v>
      </c>
      <c r="B11" s="9" t="s">
        <v>11</v>
      </c>
      <c r="C11" s="169"/>
      <c r="D11" s="171"/>
      <c r="E11" s="9" t="s">
        <v>12</v>
      </c>
      <c r="F11" s="9" t="s">
        <v>13</v>
      </c>
      <c r="G11" s="10" t="s">
        <v>14</v>
      </c>
      <c r="H11" s="10" t="s">
        <v>15</v>
      </c>
      <c r="I11" s="10" t="s">
        <v>16</v>
      </c>
      <c r="J11" s="10" t="s">
        <v>25</v>
      </c>
      <c r="K11" s="10" t="s">
        <v>17</v>
      </c>
      <c r="L11" s="10" t="s">
        <v>18</v>
      </c>
    </row>
    <row r="12" spans="1:12" x14ac:dyDescent="0.3">
      <c r="A12" s="20">
        <v>1</v>
      </c>
      <c r="B12" s="111" t="str">
        <f>'[1]CET CBA LIB'!$B$46</f>
        <v>General Requirements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3"/>
    </row>
    <row r="13" spans="1:12" x14ac:dyDescent="0.3">
      <c r="A13" s="40">
        <f>+A12+0.1</f>
        <v>1.1000000000000001</v>
      </c>
      <c r="B13" s="63" t="s">
        <v>38</v>
      </c>
      <c r="C13" s="138"/>
      <c r="D13" s="139"/>
      <c r="E13" s="42">
        <v>1</v>
      </c>
      <c r="F13" s="14" t="s">
        <v>0</v>
      </c>
      <c r="G13" s="16"/>
      <c r="H13" s="16"/>
      <c r="I13" s="57"/>
      <c r="J13" s="57"/>
      <c r="K13" s="57"/>
      <c r="L13" s="58"/>
    </row>
    <row r="14" spans="1:12" x14ac:dyDescent="0.3">
      <c r="A14" s="40">
        <f t="shared" ref="A14" si="0">+A13+0.1</f>
        <v>1.2000000000000002</v>
      </c>
      <c r="B14" s="63" t="s">
        <v>39</v>
      </c>
      <c r="C14" s="138"/>
      <c r="D14" s="139"/>
      <c r="E14" s="43">
        <v>1</v>
      </c>
      <c r="F14" s="25" t="s">
        <v>0</v>
      </c>
      <c r="G14" s="16"/>
      <c r="H14" s="16"/>
      <c r="I14" s="57"/>
      <c r="J14" s="57"/>
      <c r="K14" s="57"/>
      <c r="L14" s="58"/>
    </row>
    <row r="15" spans="1:12" x14ac:dyDescent="0.3">
      <c r="A15" s="7"/>
      <c r="B15" s="99" t="s">
        <v>19</v>
      </c>
      <c r="C15" s="100"/>
      <c r="D15" s="100"/>
      <c r="E15" s="100"/>
      <c r="F15" s="100"/>
      <c r="G15" s="100"/>
      <c r="H15" s="100"/>
      <c r="I15" s="100"/>
      <c r="J15" s="124"/>
      <c r="K15" s="17"/>
      <c r="L15" s="59"/>
    </row>
    <row r="16" spans="1:12" ht="8.1" customHeight="1" x14ac:dyDescent="0.3">
      <c r="A16" s="11"/>
      <c r="B16" s="135"/>
      <c r="C16" s="136"/>
      <c r="D16" s="136"/>
      <c r="E16" s="136"/>
      <c r="F16" s="136"/>
      <c r="G16" s="136"/>
      <c r="H16" s="136"/>
      <c r="I16" s="136"/>
      <c r="J16" s="136"/>
      <c r="K16" s="136"/>
      <c r="L16" s="137"/>
    </row>
    <row r="17" spans="1:12" x14ac:dyDescent="0.3">
      <c r="A17" s="21">
        <f>+A12+1</f>
        <v>2</v>
      </c>
      <c r="B17" s="132" t="str">
        <f>'[1]CET CBA LIB'!$B$50</f>
        <v>Demolition, Hauling, Disposal and Repair Works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4"/>
    </row>
    <row r="18" spans="1:12" ht="28.8" x14ac:dyDescent="0.3">
      <c r="A18" s="40">
        <f>+A17+0.1</f>
        <v>2.1</v>
      </c>
      <c r="B18" s="63" t="str">
        <f>'[1]CET CBA LIB'!$B$51</f>
        <v xml:space="preserve">Demolition/Removal, Disposal and Hauling of existing tiles and topping, fixtures, etc. </v>
      </c>
      <c r="C18" s="138"/>
      <c r="D18" s="139"/>
      <c r="E18" s="42">
        <v>1</v>
      </c>
      <c r="F18" s="14" t="s">
        <v>0</v>
      </c>
      <c r="G18" s="58"/>
      <c r="H18" s="58"/>
      <c r="I18" s="58"/>
      <c r="J18" s="58"/>
      <c r="K18" s="58"/>
      <c r="L18" s="58"/>
    </row>
    <row r="19" spans="1:12" x14ac:dyDescent="0.3">
      <c r="A19" s="7"/>
      <c r="B19" s="99" t="s">
        <v>19</v>
      </c>
      <c r="C19" s="100"/>
      <c r="D19" s="100"/>
      <c r="E19" s="100"/>
      <c r="F19" s="100"/>
      <c r="G19" s="100"/>
      <c r="H19" s="100"/>
      <c r="I19" s="100"/>
      <c r="J19" s="124"/>
      <c r="K19" s="17"/>
      <c r="L19" s="59"/>
    </row>
    <row r="20" spans="1:12" ht="8.1" customHeight="1" x14ac:dyDescent="0.3">
      <c r="A20" s="12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</row>
    <row r="21" spans="1:12" ht="20.100000000000001" customHeight="1" x14ac:dyDescent="0.3">
      <c r="A21" s="61" t="s">
        <v>40</v>
      </c>
      <c r="B21" s="114" t="str">
        <f>'[1]CET CBA LIB'!$B$53:$O$53</f>
        <v>REFUBISHMENT OF CET LIBRARY COMFORT ROOM WITH STOCKROOM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</row>
    <row r="22" spans="1:12" x14ac:dyDescent="0.3">
      <c r="A22" s="7"/>
      <c r="B22" s="99" t="s">
        <v>19</v>
      </c>
      <c r="C22" s="100"/>
      <c r="D22" s="100"/>
      <c r="E22" s="100"/>
      <c r="F22" s="100"/>
      <c r="G22" s="100"/>
      <c r="H22" s="100"/>
      <c r="I22" s="100"/>
      <c r="J22" s="124"/>
      <c r="K22" s="18"/>
      <c r="L22" s="59"/>
    </row>
    <row r="23" spans="1:12" ht="8.1" customHeight="1" x14ac:dyDescent="0.3">
      <c r="A23" s="12"/>
      <c r="B23" s="118"/>
      <c r="C23" s="119"/>
      <c r="D23" s="119"/>
      <c r="E23" s="119"/>
      <c r="F23" s="119"/>
      <c r="G23" s="119"/>
      <c r="H23" s="119"/>
      <c r="I23" s="119"/>
      <c r="J23" s="119"/>
      <c r="K23" s="119"/>
      <c r="L23" s="120"/>
    </row>
    <row r="24" spans="1:12" ht="15.75" customHeight="1" x14ac:dyDescent="0.3">
      <c r="A24" s="21">
        <f>'[1]CET CBA LIB'!$A$54</f>
        <v>3</v>
      </c>
      <c r="B24" s="111" t="str">
        <f>'[1]CET CBA LIB'!$B$54</f>
        <v>Masonry and Plastering Works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3"/>
    </row>
    <row r="25" spans="1:12" ht="28.8" x14ac:dyDescent="0.3">
      <c r="A25" s="40">
        <f>+A24+0.1</f>
        <v>3.1</v>
      </c>
      <c r="B25" s="36" t="s">
        <v>46</v>
      </c>
      <c r="C25" s="106"/>
      <c r="D25" s="107"/>
      <c r="E25" s="50">
        <f>'[1]CET CBA LIB'!$C$55</f>
        <v>22.77</v>
      </c>
      <c r="F25" s="46" t="s">
        <v>26</v>
      </c>
      <c r="G25" s="29"/>
      <c r="H25" s="29"/>
      <c r="I25" s="29"/>
      <c r="J25" s="29"/>
      <c r="K25" s="29"/>
      <c r="L25" s="29"/>
    </row>
    <row r="26" spans="1:12" x14ac:dyDescent="0.3">
      <c r="A26" s="40">
        <f>+A25+0.1</f>
        <v>3.2</v>
      </c>
      <c r="B26" s="62" t="str">
        <f>'[1]CET CBA LIB'!$B$56</f>
        <v>Cement Plastering of interior and exterior walls, column, beams etc.</v>
      </c>
      <c r="C26" s="106"/>
      <c r="D26" s="107"/>
      <c r="E26" s="51">
        <f>'[1]CET CBA LIB'!$C$56</f>
        <v>27.841000000000001</v>
      </c>
      <c r="F26" s="47" t="s">
        <v>26</v>
      </c>
      <c r="G26" s="27"/>
      <c r="H26" s="27"/>
      <c r="I26" s="27"/>
      <c r="J26" s="27"/>
      <c r="K26" s="27"/>
      <c r="L26" s="27"/>
    </row>
    <row r="27" spans="1:12" x14ac:dyDescent="0.3">
      <c r="A27" s="19"/>
      <c r="B27" s="99" t="s">
        <v>19</v>
      </c>
      <c r="C27" s="100"/>
      <c r="D27" s="100"/>
      <c r="E27" s="100"/>
      <c r="F27" s="100"/>
      <c r="G27" s="100"/>
      <c r="H27" s="100"/>
      <c r="I27" s="100"/>
      <c r="J27" s="124"/>
      <c r="K27" s="29"/>
      <c r="L27" s="30"/>
    </row>
    <row r="28" spans="1:12" ht="8.1" customHeight="1" x14ac:dyDescent="0.3">
      <c r="A28" s="19"/>
      <c r="B28" s="129"/>
      <c r="C28" s="130"/>
      <c r="D28" s="130"/>
      <c r="E28" s="130"/>
      <c r="F28" s="130"/>
      <c r="G28" s="130"/>
      <c r="H28" s="130"/>
      <c r="I28" s="130"/>
      <c r="J28" s="130"/>
      <c r="K28" s="130"/>
      <c r="L28" s="131"/>
    </row>
    <row r="29" spans="1:12" x14ac:dyDescent="0.3">
      <c r="A29" s="21">
        <f>+A24+1</f>
        <v>4</v>
      </c>
      <c r="B29" s="111" t="str">
        <f>'[1]CET CBA LIB'!$B$58</f>
        <v>Floor and Wall Finishing Works</v>
      </c>
      <c r="C29" s="112"/>
      <c r="D29" s="112"/>
      <c r="E29" s="112"/>
      <c r="F29" s="112"/>
      <c r="G29" s="112"/>
      <c r="H29" s="112"/>
      <c r="I29" s="112"/>
      <c r="J29" s="112"/>
      <c r="K29" s="112"/>
      <c r="L29" s="113"/>
    </row>
    <row r="30" spans="1:12" ht="28.8" x14ac:dyDescent="0.3">
      <c r="A30" s="40">
        <f>+A29+0.1</f>
        <v>4.0999999999999996</v>
      </c>
      <c r="B30" s="23" t="str">
        <f>'[1]CET CBA LIB'!$B$59</f>
        <v>600 mm x 600 mm Porcelain Floor Tiles including adhesive, grout and topping</v>
      </c>
      <c r="C30" s="125"/>
      <c r="D30" s="126"/>
      <c r="E30" s="44">
        <f>'[1]CET CBA LIB'!$C$59</f>
        <v>11.363000000000001</v>
      </c>
      <c r="F30" s="83" t="str">
        <f>'[1]CET CBA LIB'!$D$59</f>
        <v>m²</v>
      </c>
      <c r="G30" s="16"/>
      <c r="H30" s="16"/>
      <c r="I30" s="58"/>
      <c r="J30" s="58"/>
      <c r="K30" s="58"/>
      <c r="L30" s="58"/>
    </row>
    <row r="31" spans="1:12" ht="28.8" x14ac:dyDescent="0.3">
      <c r="A31" s="40">
        <f>+A30+0.1</f>
        <v>4.1999999999999993</v>
      </c>
      <c r="B31" s="23" t="str">
        <f>'[1]CET CBA LIB'!$B$60</f>
        <v>300 mm x 600 mm Porcelain Wall Tiles including adhesive, grout and topping</v>
      </c>
      <c r="C31" s="125"/>
      <c r="D31" s="126"/>
      <c r="E31" s="44">
        <f>'[1]CET CBA LIB'!$C$60</f>
        <v>12.3</v>
      </c>
      <c r="F31" s="83" t="str">
        <f>'[1]CET CBA LIB'!$D$60</f>
        <v>m²</v>
      </c>
      <c r="G31" s="16"/>
      <c r="H31" s="16"/>
      <c r="I31" s="58"/>
      <c r="J31" s="58"/>
      <c r="K31" s="58"/>
      <c r="L31" s="58"/>
    </row>
    <row r="32" spans="1:12" x14ac:dyDescent="0.3">
      <c r="A32" s="7"/>
      <c r="B32" s="99" t="s">
        <v>19</v>
      </c>
      <c r="C32" s="100"/>
      <c r="D32" s="100"/>
      <c r="E32" s="100"/>
      <c r="F32" s="100"/>
      <c r="G32" s="100"/>
      <c r="H32" s="100"/>
      <c r="I32" s="100"/>
      <c r="J32" s="124"/>
      <c r="K32" s="17"/>
      <c r="L32" s="59"/>
    </row>
    <row r="33" spans="1:12" ht="8.1" customHeight="1" x14ac:dyDescent="0.3">
      <c r="A33" s="11"/>
      <c r="B33" s="118"/>
      <c r="C33" s="119"/>
      <c r="D33" s="119"/>
      <c r="E33" s="119"/>
      <c r="F33" s="119"/>
      <c r="G33" s="119"/>
      <c r="H33" s="119"/>
      <c r="I33" s="119"/>
      <c r="J33" s="119"/>
      <c r="K33" s="119"/>
      <c r="L33" s="120"/>
    </row>
    <row r="34" spans="1:12" x14ac:dyDescent="0.3">
      <c r="A34" s="21">
        <f>+A29+1</f>
        <v>5</v>
      </c>
      <c r="B34" s="111" t="str">
        <f>'[1]CET CBA LIB'!$B$62</f>
        <v>Ceiling Works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3"/>
    </row>
    <row r="35" spans="1:12" x14ac:dyDescent="0.3">
      <c r="A35" s="40">
        <f>+A34+0.1</f>
        <v>5.0999999999999996</v>
      </c>
      <c r="B35" s="22" t="str">
        <f>'[1]CET CBA LIB'!$B$63</f>
        <v>4.50 mm thk. Fiber Cement Board Ceiling including framing system</v>
      </c>
      <c r="C35" s="125"/>
      <c r="D35" s="126"/>
      <c r="E35" s="44">
        <f>'[1]CET CBA LIB'!$C$63</f>
        <v>11.363000000000001</v>
      </c>
      <c r="F35" s="14" t="s">
        <v>26</v>
      </c>
      <c r="G35" s="16"/>
      <c r="H35" s="16"/>
      <c r="I35" s="58"/>
      <c r="J35" s="58"/>
      <c r="K35" s="58"/>
      <c r="L35" s="58"/>
    </row>
    <row r="36" spans="1:12" x14ac:dyDescent="0.3">
      <c r="A36" s="7"/>
      <c r="B36" s="99" t="s">
        <v>19</v>
      </c>
      <c r="C36" s="100"/>
      <c r="D36" s="100"/>
      <c r="E36" s="100"/>
      <c r="F36" s="100"/>
      <c r="G36" s="100"/>
      <c r="H36" s="100"/>
      <c r="I36" s="100"/>
      <c r="J36" s="124"/>
      <c r="K36" s="17"/>
      <c r="L36" s="59"/>
    </row>
    <row r="37" spans="1:12" ht="8.1" customHeight="1" x14ac:dyDescent="0.3">
      <c r="A37" s="11"/>
      <c r="B37" s="118"/>
      <c r="C37" s="119"/>
      <c r="D37" s="119"/>
      <c r="E37" s="119"/>
      <c r="F37" s="119"/>
      <c r="G37" s="119"/>
      <c r="H37" s="119"/>
      <c r="I37" s="119"/>
      <c r="J37" s="119"/>
      <c r="K37" s="119"/>
      <c r="L37" s="120"/>
    </row>
    <row r="38" spans="1:12" x14ac:dyDescent="0.3">
      <c r="A38" s="21">
        <f>+A34+1</f>
        <v>6</v>
      </c>
      <c r="B38" s="111" t="str">
        <f>'[1]CET CBA LIB'!$B$65</f>
        <v>Painting Works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3"/>
    </row>
    <row r="39" spans="1:12" ht="43.2" x14ac:dyDescent="0.3">
      <c r="A39" s="40">
        <f>+A38+0.1</f>
        <v>6.1</v>
      </c>
      <c r="B39" s="23" t="str">
        <f>'[1]CET CBA LIB'!$B$66</f>
        <v>Semi-Gloss Latex Paint Finish on exterior and interior wall, beams, columns, ledges, etc.  (surface preparation, primer and at least 2 top coats)</v>
      </c>
      <c r="C39" s="125"/>
      <c r="D39" s="126"/>
      <c r="E39" s="44">
        <f>'[1]CET CBA LIB'!$C$66</f>
        <v>86.988</v>
      </c>
      <c r="F39" s="45" t="s">
        <v>26</v>
      </c>
      <c r="G39" s="16"/>
      <c r="H39" s="16"/>
      <c r="I39" s="58"/>
      <c r="J39" s="58"/>
      <c r="K39" s="58"/>
      <c r="L39" s="58"/>
    </row>
    <row r="40" spans="1:12" ht="28.8" x14ac:dyDescent="0.3">
      <c r="A40" s="40">
        <f>+A39+0.1</f>
        <v>6.1999999999999993</v>
      </c>
      <c r="B40" s="23" t="str">
        <f>'[1]CET CBA LIB'!$B$67</f>
        <v>Flat Latex Paint Finish on ceiling (surface preparation, primer and at least 2 top coats)</v>
      </c>
      <c r="C40" s="125"/>
      <c r="D40" s="126"/>
      <c r="E40" s="44">
        <f>'[1]CET CBA LIB'!$C$67</f>
        <v>12.826000000000001</v>
      </c>
      <c r="F40" s="45" t="s">
        <v>26</v>
      </c>
      <c r="G40" s="16"/>
      <c r="H40" s="16"/>
      <c r="I40" s="58"/>
      <c r="J40" s="58"/>
      <c r="K40" s="58"/>
      <c r="L40" s="58"/>
    </row>
    <row r="41" spans="1:12" x14ac:dyDescent="0.3">
      <c r="A41" s="7"/>
      <c r="B41" s="99" t="s">
        <v>19</v>
      </c>
      <c r="C41" s="100"/>
      <c r="D41" s="100"/>
      <c r="E41" s="100"/>
      <c r="F41" s="100"/>
      <c r="G41" s="100"/>
      <c r="H41" s="100"/>
      <c r="I41" s="100"/>
      <c r="J41" s="124"/>
      <c r="K41" s="17"/>
      <c r="L41" s="59"/>
    </row>
    <row r="42" spans="1:12" ht="8.1" customHeight="1" x14ac:dyDescent="0.3">
      <c r="A42" s="11"/>
      <c r="B42" s="118"/>
      <c r="C42" s="119"/>
      <c r="D42" s="119"/>
      <c r="E42" s="119"/>
      <c r="F42" s="119"/>
      <c r="G42" s="119"/>
      <c r="H42" s="119"/>
      <c r="I42" s="119"/>
      <c r="J42" s="119"/>
      <c r="K42" s="119"/>
      <c r="L42" s="120"/>
    </row>
    <row r="43" spans="1:12" x14ac:dyDescent="0.3">
      <c r="A43" s="21">
        <f>++A38+1</f>
        <v>7</v>
      </c>
      <c r="B43" s="111" t="str">
        <f>'[1]CET CBA LIB'!$B$69</f>
        <v>Doors and Windows</v>
      </c>
      <c r="C43" s="112"/>
      <c r="D43" s="112"/>
      <c r="E43" s="112"/>
      <c r="F43" s="112"/>
      <c r="G43" s="112"/>
      <c r="H43" s="112"/>
      <c r="I43" s="112"/>
      <c r="J43" s="112"/>
      <c r="K43" s="112"/>
      <c r="L43" s="113"/>
    </row>
    <row r="44" spans="1:12" x14ac:dyDescent="0.3">
      <c r="A44" s="40">
        <f>+A43+0.1</f>
        <v>7.1</v>
      </c>
      <c r="B44" s="65" t="str">
        <f>'[1]CET CBA LIB'!$B$70</f>
        <v>Door</v>
      </c>
      <c r="C44" s="125"/>
      <c r="D44" s="126"/>
      <c r="E44" s="44">
        <f>[2]BOQ!$E$83</f>
        <v>1</v>
      </c>
      <c r="F44" s="45" t="str">
        <f>[2]BOQ!$F$83</f>
        <v>lot</v>
      </c>
      <c r="G44" s="16"/>
      <c r="H44" s="16"/>
      <c r="I44" s="58"/>
      <c r="J44" s="58"/>
      <c r="K44" s="58"/>
      <c r="L44" s="58"/>
    </row>
    <row r="45" spans="1:12" ht="57.6" x14ac:dyDescent="0.3">
      <c r="A45" s="40" t="s">
        <v>50</v>
      </c>
      <c r="B45" s="23" t="str">
        <f>'[1]CET CBA LIB'!$B$71</f>
        <v>D1 - 0.90 m x 2.10 m Single Swing Melina Panel Door and 0.50 mm thick G.I. Jamb, Heavy Duty Stainless Steel Dome Type Door Knob, Heavy Duty Hingesand complete accessories (smooth varnished finished)</v>
      </c>
      <c r="C45" s="44">
        <f>'[1]CET CBA LIB'!$C$71</f>
        <v>1</v>
      </c>
      <c r="D45" s="45" t="str">
        <f>'[1]CET CBA LIB'!$D$71</f>
        <v>set</v>
      </c>
      <c r="E45" s="44"/>
      <c r="F45" s="45"/>
      <c r="G45" s="16"/>
      <c r="H45" s="16"/>
      <c r="I45" s="58"/>
      <c r="J45" s="58"/>
      <c r="K45" s="58"/>
      <c r="L45" s="58"/>
    </row>
    <row r="46" spans="1:12" ht="28.8" x14ac:dyDescent="0.3">
      <c r="A46" s="40" t="str">
        <f>'[1]CET CBA LIB'!$A$72</f>
        <v>7.1.2</v>
      </c>
      <c r="B46" s="23" t="str">
        <f>'[1]CET CBA LIB'!$B$72</f>
        <v>D2 - 0.60 m x 2.10 m  and 35mm thick PVC Door w/ Dome Jamb and  complete accessories</v>
      </c>
      <c r="C46" s="44">
        <v>1</v>
      </c>
      <c r="D46" s="45" t="str">
        <f>'[1]CET CBA LIB'!$D$72</f>
        <v>set</v>
      </c>
      <c r="E46" s="44"/>
      <c r="F46" s="45"/>
      <c r="G46" s="60"/>
      <c r="H46" s="60"/>
      <c r="I46" s="60"/>
      <c r="J46" s="60"/>
      <c r="K46" s="60"/>
      <c r="L46" s="60"/>
    </row>
    <row r="47" spans="1:12" x14ac:dyDescent="0.3">
      <c r="A47" s="40">
        <f>'[1]CET CBA LIB'!$A$74</f>
        <v>7.1999999999999993</v>
      </c>
      <c r="B47" s="65" t="str">
        <f>'[1]CET CBA LIB'!$B$74</f>
        <v>Windows</v>
      </c>
      <c r="C47" s="125"/>
      <c r="D47" s="126"/>
      <c r="E47" s="44">
        <f>[2]BOQ!$E$87</f>
        <v>1</v>
      </c>
      <c r="F47" s="45" t="str">
        <f>[2]BOQ!$F$87</f>
        <v>lot</v>
      </c>
      <c r="G47" s="16"/>
      <c r="H47" s="16"/>
      <c r="I47" s="58"/>
      <c r="J47" s="58"/>
      <c r="K47" s="58"/>
      <c r="L47" s="58"/>
    </row>
    <row r="48" spans="1:12" ht="44.25" customHeight="1" x14ac:dyDescent="0.3">
      <c r="A48" s="40" t="str">
        <f>'[1]CET CBA LIB'!$A$75</f>
        <v>7.2.1</v>
      </c>
      <c r="B48" s="23" t="str">
        <f>'[1]CET CBA LIB'!$B$75</f>
        <v>W1 &amp;W2- 0.60 m x 0.40 m x 6.0 mm thk. Reflective Glass with White Powder Coated Aluminum Awning Window and complete accessories including masonry and plastering works</v>
      </c>
      <c r="C48" s="44">
        <f>'[1]CET CBA LIB'!$C$75</f>
        <v>2</v>
      </c>
      <c r="D48" s="45" t="s">
        <v>0</v>
      </c>
      <c r="E48" s="44"/>
      <c r="F48" s="45"/>
      <c r="G48" s="60"/>
      <c r="H48" s="60"/>
      <c r="I48" s="60"/>
      <c r="J48" s="60"/>
      <c r="K48" s="60"/>
      <c r="L48" s="60"/>
    </row>
    <row r="49" spans="1:12" ht="15.75" customHeight="1" x14ac:dyDescent="0.3">
      <c r="A49" s="7"/>
      <c r="B49" s="99" t="s">
        <v>19</v>
      </c>
      <c r="C49" s="100"/>
      <c r="D49" s="100"/>
      <c r="E49" s="100"/>
      <c r="F49" s="100"/>
      <c r="G49" s="100"/>
      <c r="H49" s="100"/>
      <c r="I49" s="100"/>
      <c r="J49" s="124"/>
      <c r="K49" s="17"/>
      <c r="L49" s="59"/>
    </row>
    <row r="50" spans="1:12" ht="15.75" customHeight="1" x14ac:dyDescent="0.3">
      <c r="A50" s="11"/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3"/>
    </row>
    <row r="51" spans="1:12" x14ac:dyDescent="0.3">
      <c r="A51" s="31">
        <f>'[1]CET CBA LIB'!$A$77</f>
        <v>8</v>
      </c>
      <c r="B51" s="132" t="s">
        <v>29</v>
      </c>
      <c r="C51" s="133"/>
      <c r="D51" s="133"/>
      <c r="E51" s="133"/>
      <c r="F51" s="133"/>
      <c r="G51" s="133"/>
      <c r="H51" s="133"/>
      <c r="I51" s="133"/>
      <c r="J51" s="133"/>
      <c r="K51" s="133"/>
      <c r="L51" s="134"/>
    </row>
    <row r="52" spans="1:12" x14ac:dyDescent="0.3">
      <c r="A52" s="67">
        <f>+A51+0.1</f>
        <v>8.1</v>
      </c>
      <c r="B52" s="66" t="s">
        <v>43</v>
      </c>
      <c r="C52" s="92"/>
      <c r="D52" s="93"/>
      <c r="E52" s="53">
        <f>[2]BOQ!$E$93</f>
        <v>1</v>
      </c>
      <c r="F52" s="53" t="str">
        <f>[2]BOQ!$F$93</f>
        <v>lot</v>
      </c>
      <c r="G52" s="32"/>
      <c r="H52" s="32"/>
      <c r="I52" s="32"/>
      <c r="J52" s="32"/>
      <c r="K52" s="32"/>
      <c r="L52" s="32"/>
    </row>
    <row r="53" spans="1:12" x14ac:dyDescent="0.3">
      <c r="A53" s="24" t="str">
        <f>'[1]CET CBA LIB'!$A$79</f>
        <v>8.1.1</v>
      </c>
      <c r="B53" s="22" t="s">
        <v>47</v>
      </c>
      <c r="C53" s="8">
        <f>'[1]CET CBA LIB'!$C$79</f>
        <v>4</v>
      </c>
      <c r="D53" s="54" t="s">
        <v>1</v>
      </c>
      <c r="E53" s="84"/>
      <c r="F53" s="85"/>
      <c r="G53" s="85"/>
      <c r="H53" s="85"/>
      <c r="I53" s="85"/>
      <c r="J53" s="85"/>
      <c r="K53" s="85"/>
      <c r="L53" s="86"/>
    </row>
    <row r="54" spans="1:12" x14ac:dyDescent="0.3">
      <c r="A54" s="67">
        <f>+A52+0.1</f>
        <v>8.1999999999999993</v>
      </c>
      <c r="B54" s="66" t="s">
        <v>44</v>
      </c>
      <c r="C54" s="92"/>
      <c r="D54" s="93"/>
      <c r="E54" s="53">
        <f>[2]BOQ!$E$93</f>
        <v>1</v>
      </c>
      <c r="F54" s="53" t="str">
        <f>[2]BOQ!$F$93</f>
        <v>lot</v>
      </c>
      <c r="G54" s="32"/>
      <c r="H54" s="32"/>
      <c r="I54" s="32"/>
      <c r="J54" s="32"/>
      <c r="K54" s="32"/>
      <c r="L54" s="32"/>
    </row>
    <row r="55" spans="1:12" x14ac:dyDescent="0.3">
      <c r="A55" s="24" t="str">
        <f>'[1]CET CBA LIB'!$A$81</f>
        <v>8.2.1</v>
      </c>
      <c r="B55" s="22" t="s">
        <v>48</v>
      </c>
      <c r="C55" s="8">
        <f>'[1]CET CBA LIB'!$C$81</f>
        <v>3</v>
      </c>
      <c r="D55" s="54" t="s">
        <v>1</v>
      </c>
      <c r="E55" s="84"/>
      <c r="F55" s="85"/>
      <c r="G55" s="85"/>
      <c r="H55" s="85"/>
      <c r="I55" s="85"/>
      <c r="J55" s="85"/>
      <c r="K55" s="85"/>
      <c r="L55" s="86"/>
    </row>
    <row r="56" spans="1:12" x14ac:dyDescent="0.3">
      <c r="A56" s="67">
        <f>+A54+0.1</f>
        <v>8.2999999999999989</v>
      </c>
      <c r="B56" s="66" t="s">
        <v>42</v>
      </c>
      <c r="C56" s="92"/>
      <c r="D56" s="93"/>
      <c r="E56" s="53">
        <f>[2]BOQ!$E$93</f>
        <v>1</v>
      </c>
      <c r="F56" s="53" t="str">
        <f>[2]BOQ!$F$93</f>
        <v>lot</v>
      </c>
      <c r="G56" s="32"/>
      <c r="H56" s="32"/>
      <c r="I56" s="32"/>
      <c r="J56" s="32"/>
      <c r="K56" s="32"/>
      <c r="L56" s="32"/>
    </row>
    <row r="57" spans="1:12" x14ac:dyDescent="0.3">
      <c r="A57" s="24" t="str">
        <f>'[1]CET CBA LIB'!$A$83</f>
        <v>8.3.1</v>
      </c>
      <c r="B57" s="22" t="s">
        <v>49</v>
      </c>
      <c r="C57" s="8">
        <f>'[1]CET CBA LIB'!$C$83</f>
        <v>24</v>
      </c>
      <c r="D57" s="54" t="str">
        <f>'[1]CET CBA LIB'!$D$83</f>
        <v>m</v>
      </c>
      <c r="E57" s="87"/>
      <c r="F57" s="88"/>
      <c r="G57" s="88"/>
      <c r="H57" s="88"/>
      <c r="I57" s="88"/>
      <c r="J57" s="88"/>
      <c r="K57" s="88"/>
      <c r="L57" s="89"/>
    </row>
    <row r="58" spans="1:12" x14ac:dyDescent="0.3">
      <c r="A58" s="26" t="s">
        <v>51</v>
      </c>
      <c r="B58" s="68" t="str">
        <f>'[1]CET CBA LIB'!$B$84</f>
        <v>Wires and Cables</v>
      </c>
      <c r="C58" s="92"/>
      <c r="D58" s="93"/>
      <c r="E58" s="90">
        <f>[2]BOQ!$E$93</f>
        <v>1</v>
      </c>
      <c r="F58" s="90" t="str">
        <f>[2]BOQ!$F$93</f>
        <v>lot</v>
      </c>
      <c r="G58" s="27"/>
      <c r="H58" s="27"/>
      <c r="I58" s="27"/>
      <c r="J58" s="27"/>
      <c r="K58" s="27"/>
      <c r="L58" s="27"/>
    </row>
    <row r="59" spans="1:12" x14ac:dyDescent="0.3">
      <c r="A59" s="40" t="str">
        <f>'[1]CET CBA LIB'!$A$85</f>
        <v>8.4.1</v>
      </c>
      <c r="B59" s="33" t="str">
        <f>'[1]CET CBA LIB'!$B$85</f>
        <v>3.5 mm² Cu. THHN, UL listed</v>
      </c>
      <c r="C59" s="8">
        <f>'[1]CET CBA LIB'!$C$85</f>
        <v>48</v>
      </c>
      <c r="D59" s="54" t="str">
        <f>'[1]CET CBA LIB'!$D$83</f>
        <v>m</v>
      </c>
      <c r="E59" s="87"/>
      <c r="F59" s="88"/>
      <c r="G59" s="88"/>
      <c r="H59" s="88"/>
      <c r="I59" s="88"/>
      <c r="J59" s="88"/>
      <c r="K59" s="88"/>
      <c r="L59" s="89"/>
    </row>
    <row r="60" spans="1:12" x14ac:dyDescent="0.3">
      <c r="A60" s="26" t="s">
        <v>52</v>
      </c>
      <c r="B60" s="68" t="str">
        <f>'[1]CET CBA LIB'!$B$86</f>
        <v>Miscellaneous</v>
      </c>
      <c r="C60" s="92"/>
      <c r="D60" s="93"/>
      <c r="E60" s="90">
        <f>[2]BOQ!$E$93</f>
        <v>1</v>
      </c>
      <c r="F60" s="90" t="str">
        <f>[2]BOQ!$F$93</f>
        <v>lot</v>
      </c>
      <c r="G60" s="27"/>
      <c r="H60" s="27"/>
      <c r="I60" s="27"/>
      <c r="J60" s="27"/>
      <c r="K60" s="27"/>
      <c r="L60" s="27"/>
    </row>
    <row r="61" spans="1:12" x14ac:dyDescent="0.3">
      <c r="A61" s="24" t="str">
        <f>'[1]CET CBA LIB'!$A$87</f>
        <v>8.5.1</v>
      </c>
      <c r="B61" s="22" t="str">
        <f>'[1]CET CBA LIB'!$B$87</f>
        <v>2" x 4" PVC Utility Box</v>
      </c>
      <c r="C61" s="8">
        <f>'[1]CET CBA LIB'!$C$87</f>
        <v>3</v>
      </c>
      <c r="D61" s="54" t="s">
        <v>1</v>
      </c>
      <c r="E61" s="98"/>
      <c r="F61" s="98"/>
      <c r="G61" s="98"/>
      <c r="H61" s="98"/>
      <c r="I61" s="98"/>
      <c r="J61" s="98"/>
      <c r="K61" s="98"/>
      <c r="L61" s="98"/>
    </row>
    <row r="62" spans="1:12" x14ac:dyDescent="0.3">
      <c r="A62" s="24" t="str">
        <f>'[1]CET CBA LIB'!$A$88</f>
        <v>8.5.2</v>
      </c>
      <c r="B62" s="22" t="str">
        <f>'[1]CET CBA LIB'!$B$88</f>
        <v>4'' x 4'' PVC Juncion Box</v>
      </c>
      <c r="C62" s="8">
        <f>'[1]CET CBA LIB'!$C$88</f>
        <v>4</v>
      </c>
      <c r="D62" s="54" t="s">
        <v>1</v>
      </c>
      <c r="E62" s="98"/>
      <c r="F62" s="98"/>
      <c r="G62" s="98"/>
      <c r="H62" s="98"/>
      <c r="I62" s="98"/>
      <c r="J62" s="98"/>
      <c r="K62" s="98"/>
      <c r="L62" s="98"/>
    </row>
    <row r="63" spans="1:12" x14ac:dyDescent="0.3">
      <c r="A63" s="24" t="str">
        <f>'[1]CET CBA LIB'!$A$89</f>
        <v>8.5.3</v>
      </c>
      <c r="B63" s="22" t="str">
        <f>'[1]CET CBA LIB'!$B$89</f>
        <v>Consumable Hardwares (Electrical tape, PVC Cement, etc.)</v>
      </c>
      <c r="C63" s="8">
        <v>1</v>
      </c>
      <c r="D63" s="54" t="s">
        <v>0</v>
      </c>
      <c r="E63" s="98"/>
      <c r="F63" s="98"/>
      <c r="G63" s="98"/>
      <c r="H63" s="98"/>
      <c r="I63" s="98"/>
      <c r="J63" s="98"/>
      <c r="K63" s="98"/>
      <c r="L63" s="98"/>
    </row>
    <row r="64" spans="1:12" ht="15.75" customHeight="1" x14ac:dyDescent="0.3">
      <c r="A64" s="26"/>
      <c r="B64" s="99" t="s">
        <v>19</v>
      </c>
      <c r="C64" s="100"/>
      <c r="D64" s="100"/>
      <c r="E64" s="101"/>
      <c r="F64" s="101"/>
      <c r="G64" s="101"/>
      <c r="H64" s="101"/>
      <c r="I64" s="101"/>
      <c r="J64" s="102"/>
      <c r="K64" s="29"/>
      <c r="L64" s="30"/>
    </row>
    <row r="65" spans="1:12" x14ac:dyDescent="0.3">
      <c r="A65" s="11"/>
      <c r="B65" s="103"/>
      <c r="C65" s="104"/>
      <c r="D65" s="104"/>
      <c r="E65" s="104"/>
      <c r="F65" s="104"/>
      <c r="G65" s="104"/>
      <c r="H65" s="104"/>
      <c r="I65" s="104"/>
      <c r="J65" s="104"/>
      <c r="K65" s="104"/>
      <c r="L65" s="105"/>
    </row>
    <row r="66" spans="1:12" x14ac:dyDescent="0.3">
      <c r="A66" s="35">
        <f>+A51+1</f>
        <v>9</v>
      </c>
      <c r="B66" s="34" t="s">
        <v>45</v>
      </c>
      <c r="C66" s="55"/>
      <c r="D66" s="55"/>
      <c r="E66" s="55"/>
      <c r="F66" s="55"/>
      <c r="G66" s="55"/>
      <c r="H66" s="55"/>
      <c r="I66" s="55"/>
      <c r="J66" s="55"/>
      <c r="K66" s="55"/>
      <c r="L66" s="56"/>
    </row>
    <row r="67" spans="1:12" x14ac:dyDescent="0.3">
      <c r="A67" s="67">
        <f>+A66+0.1</f>
        <v>9.1</v>
      </c>
      <c r="B67" s="66" t="str">
        <f>'[1]CET CBA LIB'!$B$92</f>
        <v>Plumbing Fixtures</v>
      </c>
      <c r="C67" s="127"/>
      <c r="D67" s="128"/>
      <c r="E67" s="69">
        <v>1</v>
      </c>
      <c r="F67" s="69" t="s">
        <v>0</v>
      </c>
      <c r="G67" s="70"/>
      <c r="H67" s="70"/>
      <c r="I67" s="70"/>
      <c r="J67" s="70"/>
      <c r="K67" s="70"/>
      <c r="L67" s="70"/>
    </row>
    <row r="68" spans="1:12" ht="28.8" x14ac:dyDescent="0.3">
      <c r="A68" s="24" t="str">
        <f>'[1]CET CBA LIB'!$A$93</f>
        <v>9.1.1</v>
      </c>
      <c r="B68" s="23" t="str">
        <f>'[1]CET CBA LIB'!$B$93</f>
        <v>Wall Mounted Lavatory Sink with manual shutoff faucet handle bar type chrome finish and complete accessories (valve, p-trap, etc.)</v>
      </c>
      <c r="C68" s="71">
        <f>'[1]CET CBA LIB'!$C$93</f>
        <v>1</v>
      </c>
      <c r="D68" s="54" t="s">
        <v>1</v>
      </c>
      <c r="E68" s="94"/>
      <c r="F68" s="94"/>
      <c r="G68" s="94"/>
      <c r="H68" s="94"/>
      <c r="I68" s="94"/>
      <c r="J68" s="94"/>
      <c r="K68" s="94"/>
      <c r="L68" s="94"/>
    </row>
    <row r="69" spans="1:12" ht="57.6" x14ac:dyDescent="0.3">
      <c r="A69" s="24" t="str">
        <f>'[1]CET CBA LIB'!$A$94</f>
        <v>9.1.2</v>
      </c>
      <c r="B69" s="23" t="str">
        <f>'[1]CET CBA LIB'!$B$94</f>
        <v>Water Closet Dual Flush, push button type w/ heavy duty stainless Bidet Faucet and complete accessories– 4/6 liters standard or equal water closet pan and cistern, heavy duty soft closing seat and cover (water saving)</v>
      </c>
      <c r="C69" s="71">
        <f>'[1]CET CBA LIB'!$C$94</f>
        <v>1</v>
      </c>
      <c r="D69" s="54" t="s">
        <v>1</v>
      </c>
      <c r="E69" s="94"/>
      <c r="F69" s="94"/>
      <c r="G69" s="94"/>
      <c r="H69" s="94"/>
      <c r="I69" s="94"/>
      <c r="J69" s="94"/>
      <c r="K69" s="94"/>
      <c r="L69" s="94"/>
    </row>
    <row r="70" spans="1:12" x14ac:dyDescent="0.3">
      <c r="A70" s="24" t="str">
        <f>'[1]CET CBA LIB'!$A$95</f>
        <v>9.1.3</v>
      </c>
      <c r="B70" s="23" t="str">
        <f>'[1]CET CBA LIB'!$B$95</f>
        <v>6" x 6" Stainless Floor Drain</v>
      </c>
      <c r="C70" s="71">
        <f>'[1]CET CBA LIB'!$C$94</f>
        <v>1</v>
      </c>
      <c r="D70" s="54" t="s">
        <v>1</v>
      </c>
      <c r="E70" s="94"/>
      <c r="F70" s="94"/>
      <c r="G70" s="94"/>
      <c r="H70" s="94"/>
      <c r="I70" s="94"/>
      <c r="J70" s="94"/>
      <c r="K70" s="94"/>
      <c r="L70" s="94"/>
    </row>
    <row r="71" spans="1:12" ht="28.8" x14ac:dyDescent="0.3">
      <c r="A71" s="24" t="str">
        <f>'[1]CET CBA LIB'!$A$96</f>
        <v>9.1.4</v>
      </c>
      <c r="B71" s="23" t="str">
        <f>'[1]CET CBA LIB'!$B$96</f>
        <v>0.60m x 0.60m x 6mm Beveled Edge Lead Free Mirror with 16mm ∅ S304 Stainless Mirror Holder</v>
      </c>
      <c r="C71" s="71">
        <f>'[1]CET CBA LIB'!$C$94</f>
        <v>1</v>
      </c>
      <c r="D71" s="54" t="s">
        <v>1</v>
      </c>
      <c r="E71" s="94"/>
      <c r="F71" s="94"/>
      <c r="G71" s="94"/>
      <c r="H71" s="94"/>
      <c r="I71" s="94"/>
      <c r="J71" s="94"/>
      <c r="K71" s="94"/>
      <c r="L71" s="94"/>
    </row>
    <row r="72" spans="1:12" x14ac:dyDescent="0.3">
      <c r="A72" s="24" t="str">
        <f>'[1]CET CBA LIB'!$A$97</f>
        <v>9.1.5</v>
      </c>
      <c r="B72" s="23" t="str">
        <f>'[1]CET CBA LIB'!$B$97</f>
        <v>Consumable Hardwares and Accessories</v>
      </c>
      <c r="C72" s="71">
        <f>'[1]CET CBA LIB'!$C$94</f>
        <v>1</v>
      </c>
      <c r="D72" s="54" t="s">
        <v>0</v>
      </c>
      <c r="E72" s="94"/>
      <c r="F72" s="94"/>
      <c r="G72" s="94"/>
      <c r="H72" s="94"/>
      <c r="I72" s="94"/>
      <c r="J72" s="94"/>
      <c r="K72" s="94"/>
      <c r="L72" s="94"/>
    </row>
    <row r="73" spans="1:12" x14ac:dyDescent="0.3">
      <c r="A73" s="26"/>
      <c r="B73" s="177" t="s">
        <v>19</v>
      </c>
      <c r="C73" s="178"/>
      <c r="D73" s="178"/>
      <c r="E73" s="183"/>
      <c r="F73" s="183"/>
      <c r="G73" s="183"/>
      <c r="H73" s="183"/>
      <c r="I73" s="183"/>
      <c r="J73" s="184"/>
      <c r="K73" s="72"/>
      <c r="L73" s="73"/>
    </row>
    <row r="74" spans="1:12" ht="15.75" customHeight="1" x14ac:dyDescent="0.3">
      <c r="A74" s="7"/>
      <c r="B74" s="173"/>
      <c r="C74" s="174"/>
      <c r="D74" s="174"/>
      <c r="E74" s="174"/>
      <c r="F74" s="174"/>
      <c r="G74" s="174"/>
      <c r="H74" s="174"/>
      <c r="I74" s="174"/>
      <c r="J74" s="174"/>
      <c r="K74" s="174"/>
      <c r="L74" s="174"/>
    </row>
    <row r="75" spans="1:12" x14ac:dyDescent="0.3">
      <c r="A75" s="61" t="s">
        <v>41</v>
      </c>
      <c r="B75" s="115" t="str">
        <f>'[1]CET CBA LIB'!$B$99:$O$99</f>
        <v>REFURBISHMENT OF CBA LIBRARY COMFORT ROOM</v>
      </c>
      <c r="C75" s="116"/>
      <c r="D75" s="116"/>
      <c r="E75" s="116"/>
      <c r="F75" s="116"/>
      <c r="G75" s="116"/>
      <c r="H75" s="116"/>
      <c r="I75" s="116"/>
      <c r="J75" s="116"/>
      <c r="K75" s="116"/>
      <c r="L75" s="117"/>
    </row>
    <row r="76" spans="1:12" x14ac:dyDescent="0.3">
      <c r="A76" s="21">
        <f>'[1]CET CBA LIB'!$A$100</f>
        <v>10</v>
      </c>
      <c r="B76" s="111" t="str">
        <f>'[1]CET CBA LIB'!$B$100</f>
        <v>Floor and Wall Finishes Works</v>
      </c>
      <c r="C76" s="112"/>
      <c r="D76" s="112"/>
      <c r="E76" s="112"/>
      <c r="F76" s="112"/>
      <c r="G76" s="112"/>
      <c r="H76" s="112"/>
      <c r="I76" s="112"/>
      <c r="J76" s="112"/>
      <c r="K76" s="112"/>
      <c r="L76" s="113"/>
    </row>
    <row r="77" spans="1:12" ht="28.8" x14ac:dyDescent="0.3">
      <c r="A77" s="74">
        <f>+A76+0.1</f>
        <v>10.1</v>
      </c>
      <c r="B77" s="36" t="str">
        <f>'[1]CET CBA LIB'!$B$101</f>
        <v>300mm x 300 mm Non Skid Porcelain Floor Tiles including adhesive, grout and topping</v>
      </c>
      <c r="C77" s="175"/>
      <c r="D77" s="176"/>
      <c r="E77" s="75">
        <f>'[1]CET CBA LIB'!$C$101</f>
        <v>2.35554</v>
      </c>
      <c r="F77" s="76" t="s">
        <v>26</v>
      </c>
      <c r="G77" s="72"/>
      <c r="H77" s="72"/>
      <c r="I77" s="72"/>
      <c r="J77" s="72"/>
      <c r="K77" s="72"/>
      <c r="L77" s="72"/>
    </row>
    <row r="78" spans="1:12" ht="36" customHeight="1" x14ac:dyDescent="0.3">
      <c r="A78" s="74">
        <f>+A77+0.1</f>
        <v>10.199999999999999</v>
      </c>
      <c r="B78" s="62" t="str">
        <f>'[1]CET CBA LIB'!$B$102</f>
        <v>300 mm x 600 mm Porcelain Wall Tiles including adhesive, grout and topping</v>
      </c>
      <c r="C78" s="175"/>
      <c r="D78" s="176"/>
      <c r="E78" s="77">
        <f>'[1]CET CBA LIB'!$C$102</f>
        <v>11.682000000000002</v>
      </c>
      <c r="F78" s="78" t="s">
        <v>26</v>
      </c>
      <c r="G78" s="79"/>
      <c r="H78" s="79"/>
      <c r="I78" s="79"/>
      <c r="J78" s="79"/>
      <c r="K78" s="79"/>
      <c r="L78" s="79"/>
    </row>
    <row r="79" spans="1:12" x14ac:dyDescent="0.3">
      <c r="A79" s="80"/>
      <c r="B79" s="177" t="s">
        <v>19</v>
      </c>
      <c r="C79" s="178"/>
      <c r="D79" s="178"/>
      <c r="E79" s="178"/>
      <c r="F79" s="178"/>
      <c r="G79" s="178"/>
      <c r="H79" s="178"/>
      <c r="I79" s="178"/>
      <c r="J79" s="179"/>
      <c r="K79" s="72"/>
      <c r="L79" s="73"/>
    </row>
    <row r="80" spans="1:12" x14ac:dyDescent="0.3">
      <c r="A80" s="80"/>
      <c r="B80" s="129"/>
      <c r="C80" s="130"/>
      <c r="D80" s="130"/>
      <c r="E80" s="130"/>
      <c r="F80" s="130"/>
      <c r="G80" s="130"/>
      <c r="H80" s="130"/>
      <c r="I80" s="130"/>
      <c r="J80" s="130"/>
      <c r="K80" s="130"/>
      <c r="L80" s="131"/>
    </row>
    <row r="81" spans="1:12" x14ac:dyDescent="0.3">
      <c r="A81" s="21">
        <f>+A76+1</f>
        <v>11</v>
      </c>
      <c r="B81" s="111" t="str">
        <f>'[1]CET CBA LIB'!$B$104</f>
        <v>Ceiling Works</v>
      </c>
      <c r="C81" s="112"/>
      <c r="D81" s="112"/>
      <c r="E81" s="112"/>
      <c r="F81" s="112"/>
      <c r="G81" s="112"/>
      <c r="H81" s="112"/>
      <c r="I81" s="112"/>
      <c r="J81" s="112"/>
      <c r="K81" s="112"/>
      <c r="L81" s="113"/>
    </row>
    <row r="82" spans="1:12" ht="21.75" customHeight="1" x14ac:dyDescent="0.3">
      <c r="A82" s="40">
        <f>+A81+0.1</f>
        <v>11.1</v>
      </c>
      <c r="B82" s="23" t="str">
        <f>'[1]CET CBA LIB'!$B$105</f>
        <v>4.50 mm thk. Fiber Cement Board Ceiling on Framing System</v>
      </c>
      <c r="C82" s="125"/>
      <c r="D82" s="126"/>
      <c r="E82" s="44">
        <f>'[1]CET CBA LIB'!$C$105</f>
        <v>2.35554</v>
      </c>
      <c r="F82" s="46" t="s">
        <v>26</v>
      </c>
      <c r="G82" s="16"/>
      <c r="H82" s="16"/>
      <c r="I82" s="58"/>
      <c r="J82" s="58"/>
      <c r="K82" s="58"/>
      <c r="L82" s="58"/>
    </row>
    <row r="83" spans="1:12" x14ac:dyDescent="0.3">
      <c r="A83" s="7"/>
      <c r="B83" s="99" t="s">
        <v>19</v>
      </c>
      <c r="C83" s="100"/>
      <c r="D83" s="100"/>
      <c r="E83" s="100"/>
      <c r="F83" s="100"/>
      <c r="G83" s="100"/>
      <c r="H83" s="100"/>
      <c r="I83" s="100"/>
      <c r="J83" s="124"/>
      <c r="K83" s="17"/>
      <c r="L83" s="59"/>
    </row>
    <row r="84" spans="1:12" x14ac:dyDescent="0.3">
      <c r="A84" s="11"/>
      <c r="B84" s="118"/>
      <c r="C84" s="119"/>
      <c r="D84" s="119"/>
      <c r="E84" s="119"/>
      <c r="F84" s="119"/>
      <c r="G84" s="119"/>
      <c r="H84" s="119"/>
      <c r="I84" s="119"/>
      <c r="J84" s="119"/>
      <c r="K84" s="119"/>
      <c r="L84" s="120"/>
    </row>
    <row r="85" spans="1:12" x14ac:dyDescent="0.3">
      <c r="A85" s="21">
        <f>+A81+1</f>
        <v>12</v>
      </c>
      <c r="B85" s="111" t="str">
        <f>'[1]CET CBA LIB'!$B$107</f>
        <v>Painting Works</v>
      </c>
      <c r="C85" s="112"/>
      <c r="D85" s="112"/>
      <c r="E85" s="112"/>
      <c r="F85" s="112"/>
      <c r="G85" s="112"/>
      <c r="H85" s="112"/>
      <c r="I85" s="112"/>
      <c r="J85" s="112"/>
      <c r="K85" s="112"/>
      <c r="L85" s="113"/>
    </row>
    <row r="86" spans="1:12" ht="28.8" x14ac:dyDescent="0.3">
      <c r="A86" s="40">
        <f>+A85+0.1</f>
        <v>12.1</v>
      </c>
      <c r="B86" s="22" t="str">
        <f>'[1]CET CBA LIB'!$B$108</f>
        <v>Semi-Gloss Latex Paint Finish on interior wall, beams, columns, etc. (surface preparation, primer and at least 2 top coats)</v>
      </c>
      <c r="C86" s="125"/>
      <c r="D86" s="126"/>
      <c r="E86" s="44">
        <f>'[1]CET CBA LIB'!$C$108</f>
        <v>8.7647999999999993</v>
      </c>
      <c r="F86" s="14" t="s">
        <v>26</v>
      </c>
      <c r="G86" s="16"/>
      <c r="H86" s="16"/>
      <c r="I86" s="58"/>
      <c r="J86" s="58"/>
      <c r="K86" s="58"/>
      <c r="L86" s="58"/>
    </row>
    <row r="87" spans="1:12" ht="28.8" x14ac:dyDescent="0.3">
      <c r="A87" s="40">
        <f>+A86+0.1</f>
        <v>12.2</v>
      </c>
      <c r="B87" s="22" t="str">
        <f>'[1]CET CBA LIB'!$B$109</f>
        <v xml:space="preserve"> Flat Latex Paint Finish on ceiling (surface preparation, primer and at least 2 top coats)</v>
      </c>
      <c r="C87" s="125"/>
      <c r="D87" s="126"/>
      <c r="E87" s="44">
        <f>'[1]CET CBA LIB'!$C$109</f>
        <v>2.35554</v>
      </c>
      <c r="F87" s="14" t="s">
        <v>26</v>
      </c>
      <c r="G87" s="16"/>
      <c r="H87" s="16"/>
      <c r="I87" s="58"/>
      <c r="J87" s="58"/>
      <c r="K87" s="58"/>
      <c r="L87" s="58"/>
    </row>
    <row r="88" spans="1:12" x14ac:dyDescent="0.3">
      <c r="A88" s="7"/>
      <c r="B88" s="99" t="s">
        <v>19</v>
      </c>
      <c r="C88" s="100"/>
      <c r="D88" s="100"/>
      <c r="E88" s="100"/>
      <c r="F88" s="100"/>
      <c r="G88" s="100"/>
      <c r="H88" s="100"/>
      <c r="I88" s="100"/>
      <c r="J88" s="124"/>
      <c r="K88" s="17"/>
      <c r="L88" s="59"/>
    </row>
    <row r="89" spans="1:12" ht="15.75" customHeight="1" x14ac:dyDescent="0.3">
      <c r="A89" s="11"/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20"/>
    </row>
    <row r="90" spans="1:12" x14ac:dyDescent="0.3">
      <c r="A90" s="21">
        <f>+A85+1</f>
        <v>13</v>
      </c>
      <c r="B90" s="111" t="str">
        <f>'[1]CET CBA LIB'!$B$111</f>
        <v>Doors and Windows</v>
      </c>
      <c r="C90" s="112"/>
      <c r="D90" s="112"/>
      <c r="E90" s="112"/>
      <c r="F90" s="112"/>
      <c r="G90" s="112"/>
      <c r="H90" s="112"/>
      <c r="I90" s="112"/>
      <c r="J90" s="112"/>
      <c r="K90" s="112"/>
      <c r="L90" s="113"/>
    </row>
    <row r="91" spans="1:12" x14ac:dyDescent="0.3">
      <c r="A91" s="40">
        <f>+A90+0.1</f>
        <v>13.1</v>
      </c>
      <c r="B91" s="81" t="str">
        <f>'[1]CET CBA LIB'!$B$112</f>
        <v>Door</v>
      </c>
      <c r="C91" s="106"/>
      <c r="D91" s="107"/>
      <c r="E91" s="52">
        <v>1</v>
      </c>
      <c r="F91" s="49" t="s">
        <v>0</v>
      </c>
      <c r="G91" s="32"/>
      <c r="H91" s="32"/>
      <c r="I91" s="32"/>
      <c r="J91" s="32"/>
      <c r="K91" s="32"/>
      <c r="L91" s="32"/>
    </row>
    <row r="92" spans="1:12" ht="28.8" x14ac:dyDescent="0.3">
      <c r="A92" s="24" t="s">
        <v>53</v>
      </c>
      <c r="B92" s="28" t="str">
        <f>'[1]CET CBA LIB'!$B$113</f>
        <v>D1 - 0.60 m x 2.10 m  and 35mm thick PVC Door w/ Dome Jamb and  complete accessories</v>
      </c>
      <c r="C92" s="41">
        <v>1</v>
      </c>
      <c r="D92" s="48" t="s">
        <v>1</v>
      </c>
      <c r="E92" s="108"/>
      <c r="F92" s="109"/>
      <c r="G92" s="109"/>
      <c r="H92" s="109"/>
      <c r="I92" s="109"/>
      <c r="J92" s="109"/>
      <c r="K92" s="109"/>
      <c r="L92" s="110"/>
    </row>
    <row r="93" spans="1:12" x14ac:dyDescent="0.3">
      <c r="A93" s="40">
        <f>'[1]CET CBA LIB'!$A$114</f>
        <v>13.2</v>
      </c>
      <c r="B93" s="81" t="str">
        <f>'[1]CET CBA LIB'!$B$114</f>
        <v>Windows</v>
      </c>
      <c r="C93" s="106"/>
      <c r="D93" s="107"/>
      <c r="E93" s="52">
        <v>1</v>
      </c>
      <c r="F93" s="49" t="s">
        <v>0</v>
      </c>
      <c r="G93" s="32"/>
      <c r="H93" s="32"/>
      <c r="I93" s="32"/>
      <c r="J93" s="32"/>
      <c r="K93" s="32"/>
      <c r="L93" s="32"/>
    </row>
    <row r="94" spans="1:12" ht="43.2" x14ac:dyDescent="0.3">
      <c r="A94" s="24" t="str">
        <f>'[1]CET CBA LIB'!$A$115</f>
        <v>13.2.1</v>
      </c>
      <c r="B94" s="28" t="str">
        <f>'[1]CET CBA LIB'!$B$115</f>
        <v>W1- 1.20 m x 0.40 m x 6.0 mm thk. Reflective Glass with White Powder Coated Aluminum Awning Window and complete accessories</v>
      </c>
      <c r="C94" s="41">
        <f>'[1]CET CBA LIB'!$C$115</f>
        <v>2</v>
      </c>
      <c r="D94" s="48" t="s">
        <v>1</v>
      </c>
      <c r="E94" s="108"/>
      <c r="F94" s="109"/>
      <c r="G94" s="109"/>
      <c r="H94" s="109"/>
      <c r="I94" s="109"/>
      <c r="J94" s="109"/>
      <c r="K94" s="109"/>
      <c r="L94" s="110"/>
    </row>
    <row r="95" spans="1:12" x14ac:dyDescent="0.3">
      <c r="A95" s="7"/>
      <c r="B95" s="99" t="s">
        <v>19</v>
      </c>
      <c r="C95" s="100"/>
      <c r="D95" s="100"/>
      <c r="E95" s="100"/>
      <c r="F95" s="100"/>
      <c r="G95" s="100"/>
      <c r="H95" s="100"/>
      <c r="I95" s="100"/>
      <c r="J95" s="124"/>
      <c r="K95" s="17"/>
      <c r="L95" s="59"/>
    </row>
    <row r="96" spans="1:12" x14ac:dyDescent="0.3">
      <c r="A96" s="11"/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20"/>
    </row>
    <row r="97" spans="1:12" x14ac:dyDescent="0.3">
      <c r="A97" s="21">
        <f>++A90+1</f>
        <v>14</v>
      </c>
      <c r="B97" s="111" t="str">
        <f>'[1]CET CBA LIB'!$B$117</f>
        <v>Electrical Works</v>
      </c>
      <c r="C97" s="112"/>
      <c r="D97" s="112"/>
      <c r="E97" s="112"/>
      <c r="F97" s="112"/>
      <c r="G97" s="112"/>
      <c r="H97" s="112"/>
      <c r="I97" s="112"/>
      <c r="J97" s="112"/>
      <c r="K97" s="112"/>
      <c r="L97" s="113"/>
    </row>
    <row r="98" spans="1:12" x14ac:dyDescent="0.3">
      <c r="A98" s="67">
        <f>+A97+0.1</f>
        <v>14.1</v>
      </c>
      <c r="B98" s="66" t="str">
        <f>'[1]CET CBA LIB'!$B$118</f>
        <v>Lighting Fixtures</v>
      </c>
      <c r="C98" s="92"/>
      <c r="D98" s="93"/>
      <c r="E98" s="53">
        <v>1</v>
      </c>
      <c r="F98" s="53" t="s">
        <v>0</v>
      </c>
      <c r="G98" s="32"/>
      <c r="H98" s="32"/>
      <c r="I98" s="32"/>
      <c r="J98" s="32"/>
      <c r="K98" s="32"/>
      <c r="L98" s="32"/>
    </row>
    <row r="99" spans="1:12" x14ac:dyDescent="0.3">
      <c r="A99" s="24" t="str">
        <f>'[1]CET CBA LIB'!$A$119</f>
        <v>14.1.1</v>
      </c>
      <c r="B99" s="22" t="s">
        <v>47</v>
      </c>
      <c r="C99" s="8">
        <f>'[1]CET CBA LIB'!$C$119</f>
        <v>1</v>
      </c>
      <c r="D99" s="54" t="s">
        <v>1</v>
      </c>
      <c r="E99" s="95"/>
      <c r="F99" s="96"/>
      <c r="G99" s="96"/>
      <c r="H99" s="96"/>
      <c r="I99" s="96"/>
      <c r="J99" s="96"/>
      <c r="K99" s="96"/>
      <c r="L99" s="97"/>
    </row>
    <row r="100" spans="1:12" x14ac:dyDescent="0.3">
      <c r="A100" s="67">
        <f>+A98+0.1</f>
        <v>14.2</v>
      </c>
      <c r="B100" s="66" t="s">
        <v>44</v>
      </c>
      <c r="C100" s="92"/>
      <c r="D100" s="93"/>
      <c r="E100" s="53">
        <v>1</v>
      </c>
      <c r="F100" s="53" t="s">
        <v>0</v>
      </c>
      <c r="G100" s="32"/>
      <c r="H100" s="32"/>
      <c r="I100" s="32"/>
      <c r="J100" s="32"/>
      <c r="K100" s="32"/>
      <c r="L100" s="32"/>
    </row>
    <row r="101" spans="1:12" x14ac:dyDescent="0.3">
      <c r="A101" s="24" t="str">
        <f>'[1]CET CBA LIB'!$A$121</f>
        <v>14.2.1</v>
      </c>
      <c r="B101" s="22" t="s">
        <v>48</v>
      </c>
      <c r="C101" s="8">
        <v>1</v>
      </c>
      <c r="D101" s="54" t="s">
        <v>1</v>
      </c>
      <c r="E101" s="87"/>
      <c r="F101" s="88"/>
      <c r="G101" s="88"/>
      <c r="H101" s="88"/>
      <c r="I101" s="88"/>
      <c r="J101" s="88"/>
      <c r="K101" s="88"/>
      <c r="L101" s="89"/>
    </row>
    <row r="102" spans="1:12" x14ac:dyDescent="0.3">
      <c r="A102" s="26" t="s">
        <v>54</v>
      </c>
      <c r="B102" s="68" t="str">
        <f>'[1]CET CBA LIB'!$B$122</f>
        <v>Wires and Cables</v>
      </c>
      <c r="C102" s="92"/>
      <c r="D102" s="93"/>
      <c r="E102" s="90">
        <v>1</v>
      </c>
      <c r="F102" s="90" t="s">
        <v>0</v>
      </c>
      <c r="G102" s="27"/>
      <c r="H102" s="27"/>
      <c r="I102" s="27"/>
      <c r="J102" s="27"/>
      <c r="K102" s="27"/>
      <c r="L102" s="27"/>
    </row>
    <row r="103" spans="1:12" x14ac:dyDescent="0.3">
      <c r="A103" s="40" t="str">
        <f>'[1]CET CBA LIB'!$A$123</f>
        <v>14.3.1</v>
      </c>
      <c r="B103" s="33" t="str">
        <f>'[1]CET CBA LIB'!$B$123</f>
        <v>3.5 mm² Cu. THHN, UL listed</v>
      </c>
      <c r="C103" s="8">
        <f>'[1]CET CBA LIB'!$C$123</f>
        <v>10</v>
      </c>
      <c r="D103" s="54" t="s">
        <v>28</v>
      </c>
      <c r="E103" s="95"/>
      <c r="F103" s="96"/>
      <c r="G103" s="96"/>
      <c r="H103" s="96"/>
      <c r="I103" s="96"/>
      <c r="J103" s="96"/>
      <c r="K103" s="96"/>
      <c r="L103" s="97"/>
    </row>
    <row r="104" spans="1:12" x14ac:dyDescent="0.3">
      <c r="A104" s="26" t="s">
        <v>55</v>
      </c>
      <c r="B104" s="68" t="str">
        <f>'[1]CET CBA LIB'!$B$124</f>
        <v>Miscellaneous</v>
      </c>
      <c r="C104" s="92"/>
      <c r="D104" s="93"/>
      <c r="E104" s="90">
        <v>1</v>
      </c>
      <c r="F104" s="90" t="s">
        <v>0</v>
      </c>
      <c r="G104" s="27"/>
      <c r="H104" s="27"/>
      <c r="I104" s="27"/>
      <c r="J104" s="27"/>
      <c r="K104" s="27"/>
      <c r="L104" s="27"/>
    </row>
    <row r="105" spans="1:12" x14ac:dyDescent="0.3">
      <c r="A105" s="40" t="str">
        <f>'[1]CET CBA LIB'!$A$125</f>
        <v>14.4.1</v>
      </c>
      <c r="B105" s="33" t="str">
        <f>'[1]CET CBA LIB'!$B$125</f>
        <v>Consumable Hardwares (Electrical tape  etc.)</v>
      </c>
      <c r="C105" s="8">
        <f>'[1]CET CBA LIB'!$C$125</f>
        <v>1</v>
      </c>
      <c r="D105" s="54" t="str">
        <f>'[1]CET CBA LIB'!$D$125</f>
        <v>lot</v>
      </c>
      <c r="E105" s="95"/>
      <c r="F105" s="96"/>
      <c r="G105" s="96"/>
      <c r="H105" s="96"/>
      <c r="I105" s="96"/>
      <c r="J105" s="96"/>
      <c r="K105" s="96"/>
      <c r="L105" s="97"/>
    </row>
    <row r="106" spans="1:12" x14ac:dyDescent="0.3">
      <c r="A106" s="26"/>
      <c r="B106" s="99" t="s">
        <v>19</v>
      </c>
      <c r="C106" s="100"/>
      <c r="D106" s="100"/>
      <c r="E106" s="101"/>
      <c r="F106" s="101"/>
      <c r="G106" s="101"/>
      <c r="H106" s="101"/>
      <c r="I106" s="101"/>
      <c r="J106" s="102"/>
      <c r="K106" s="29"/>
      <c r="L106" s="30"/>
    </row>
    <row r="107" spans="1:12" x14ac:dyDescent="0.3">
      <c r="A107" s="11"/>
      <c r="B107" s="103"/>
      <c r="C107" s="104"/>
      <c r="D107" s="104"/>
      <c r="E107" s="104"/>
      <c r="F107" s="104"/>
      <c r="G107" s="104"/>
      <c r="H107" s="104"/>
      <c r="I107" s="104"/>
      <c r="J107" s="104"/>
      <c r="K107" s="104"/>
      <c r="L107" s="105"/>
    </row>
    <row r="108" spans="1:12" ht="15.75" customHeight="1" x14ac:dyDescent="0.3">
      <c r="A108" s="35">
        <f>+A97+1</f>
        <v>15</v>
      </c>
      <c r="B108" s="111" t="str">
        <f>'[1]CET CBA LIB'!$B$127</f>
        <v>Plumbing Works</v>
      </c>
      <c r="C108" s="112"/>
      <c r="D108" s="112"/>
      <c r="E108" s="112"/>
      <c r="F108" s="112"/>
      <c r="G108" s="112"/>
      <c r="H108" s="112"/>
      <c r="I108" s="112"/>
      <c r="J108" s="112"/>
      <c r="K108" s="112"/>
      <c r="L108" s="113"/>
    </row>
    <row r="109" spans="1:12" x14ac:dyDescent="0.3">
      <c r="A109" s="67">
        <f>'[1]CET CBA LIB'!$A$128</f>
        <v>15.1</v>
      </c>
      <c r="B109" s="82" t="str">
        <f>'[1]CET CBA LIB'!$B$128</f>
        <v>Plumbing Fixtures</v>
      </c>
      <c r="C109" s="106"/>
      <c r="D109" s="107"/>
      <c r="E109" s="52">
        <v>1</v>
      </c>
      <c r="F109" s="49" t="s">
        <v>0</v>
      </c>
      <c r="G109" s="32"/>
      <c r="H109" s="32"/>
      <c r="I109" s="32"/>
      <c r="J109" s="32"/>
      <c r="K109" s="32"/>
      <c r="L109" s="32"/>
    </row>
    <row r="110" spans="1:12" ht="15" customHeight="1" x14ac:dyDescent="0.3">
      <c r="A110" s="24" t="str">
        <f>'[1]CET CBA LIB'!$A$129</f>
        <v>15.1.1</v>
      </c>
      <c r="B110" s="28" t="str">
        <f>'[1]CET CBA LIB'!$B$129</f>
        <v>Wall Mounted Lavatory Sink with manual shutoff faucet handle bar type chrome finish and complete accessories (valve, p-trap, etc.)</v>
      </c>
      <c r="C110" s="41">
        <f>'[1]CET CBA LIB'!$C$129</f>
        <v>1</v>
      </c>
      <c r="D110" s="91" t="str">
        <f>'[1]CET CBA LIB'!$D$129</f>
        <v>set</v>
      </c>
      <c r="E110" s="94"/>
      <c r="F110" s="94"/>
      <c r="G110" s="94"/>
      <c r="H110" s="94"/>
      <c r="I110" s="94"/>
      <c r="J110" s="94"/>
      <c r="K110" s="94"/>
      <c r="L110" s="94"/>
    </row>
    <row r="111" spans="1:12" ht="57.6" x14ac:dyDescent="0.3">
      <c r="A111" s="24" t="str">
        <f>'[1]CET CBA LIB'!$A$130</f>
        <v>15.1.2</v>
      </c>
      <c r="B111" s="28" t="str">
        <f>'[1]CET CBA LIB'!$B$130</f>
        <v>Water Closet Dual Flush, push button type w/ heavy duty stainless Bidet Faucet and complete accessories– 4/6 liters standard or equal water closet pan and cistern, heavy duty soft closing seat and cover (water saving)</v>
      </c>
      <c r="C111" s="41">
        <v>1</v>
      </c>
      <c r="D111" s="91" t="str">
        <f>'[1]CET CBA LIB'!$D$130</f>
        <v>set</v>
      </c>
      <c r="E111" s="94"/>
      <c r="F111" s="94"/>
      <c r="G111" s="94"/>
      <c r="H111" s="94"/>
      <c r="I111" s="94"/>
      <c r="J111" s="94"/>
      <c r="K111" s="94"/>
      <c r="L111" s="94"/>
    </row>
    <row r="112" spans="1:12" x14ac:dyDescent="0.3">
      <c r="A112" s="40" t="str">
        <f>'[1]CET CBA LIB'!$A$131</f>
        <v>15.1.3</v>
      </c>
      <c r="B112" s="64" t="str">
        <f>'[1]CET CBA LIB'!$B$131</f>
        <v>6" x 6" Stainless Floor Drain</v>
      </c>
      <c r="C112" s="41">
        <v>1</v>
      </c>
      <c r="D112" s="91" t="str">
        <f>'[1]CET CBA LIB'!$D$130</f>
        <v>set</v>
      </c>
      <c r="E112" s="94"/>
      <c r="F112" s="94"/>
      <c r="G112" s="94"/>
      <c r="H112" s="94"/>
      <c r="I112" s="94"/>
      <c r="J112" s="94"/>
      <c r="K112" s="94"/>
      <c r="L112" s="94"/>
    </row>
    <row r="113" spans="1:12" ht="28.8" x14ac:dyDescent="0.3">
      <c r="A113" s="24" t="str">
        <f>'[1]CET CBA LIB'!$A$132</f>
        <v>15.1.4</v>
      </c>
      <c r="B113" s="28" t="str">
        <f>'[1]CET CBA LIB'!$B$132</f>
        <v>0.60m x 0.60m x 6mm Beveled Edge Lead Free Mirror with 16mm ∅ S304 Stainless Mirror Holder</v>
      </c>
      <c r="C113" s="41">
        <v>1</v>
      </c>
      <c r="D113" s="91" t="str">
        <f>'[1]CET CBA LIB'!$D$131</f>
        <v>set</v>
      </c>
      <c r="E113" s="94"/>
      <c r="F113" s="94"/>
      <c r="G113" s="94"/>
      <c r="H113" s="94"/>
      <c r="I113" s="94"/>
      <c r="J113" s="94"/>
      <c r="K113" s="94"/>
      <c r="L113" s="94"/>
    </row>
    <row r="114" spans="1:12" ht="45" customHeight="1" x14ac:dyDescent="0.3">
      <c r="A114" s="24" t="str">
        <f>'[1]CET CBA LIB'!$A$133</f>
        <v>15.1.5</v>
      </c>
      <c r="B114" s="28" t="str">
        <f>'[1]CET CBA LIB'!$B$133</f>
        <v>Consumable Hardwares and Accessories</v>
      </c>
      <c r="C114" s="41">
        <v>1</v>
      </c>
      <c r="D114" s="91" t="str">
        <f>'[1]CET CBA LIB'!$D$133</f>
        <v>lot</v>
      </c>
      <c r="E114" s="94"/>
      <c r="F114" s="94"/>
      <c r="G114" s="94"/>
      <c r="H114" s="94"/>
      <c r="I114" s="94"/>
      <c r="J114" s="94"/>
      <c r="K114" s="94"/>
      <c r="L114" s="94"/>
    </row>
    <row r="115" spans="1:12" x14ac:dyDescent="0.3">
      <c r="A115" s="26"/>
      <c r="B115" s="99" t="s">
        <v>19</v>
      </c>
      <c r="C115" s="100"/>
      <c r="D115" s="100"/>
      <c r="E115" s="101"/>
      <c r="F115" s="101"/>
      <c r="G115" s="101"/>
      <c r="H115" s="101"/>
      <c r="I115" s="101"/>
      <c r="J115" s="102"/>
      <c r="K115" s="29"/>
      <c r="L115" s="30"/>
    </row>
    <row r="116" spans="1:12" x14ac:dyDescent="0.3">
      <c r="A116" s="19"/>
      <c r="B116" s="180"/>
      <c r="C116" s="181"/>
      <c r="D116" s="181"/>
      <c r="E116" s="181"/>
      <c r="F116" s="181"/>
      <c r="G116" s="181"/>
      <c r="H116" s="181"/>
      <c r="I116" s="181"/>
      <c r="J116" s="181"/>
      <c r="K116" s="181"/>
      <c r="L116" s="182"/>
    </row>
    <row r="117" spans="1:12" x14ac:dyDescent="0.3">
      <c r="A117" s="7"/>
      <c r="B117" s="39" t="s">
        <v>32</v>
      </c>
      <c r="C117" s="185" t="s">
        <v>33</v>
      </c>
      <c r="D117" s="186"/>
      <c r="E117" s="186"/>
      <c r="F117" s="186"/>
      <c r="G117" s="186"/>
      <c r="H117" s="186"/>
      <c r="I117" s="186"/>
      <c r="J117" s="187"/>
      <c r="K117" s="37" t="s">
        <v>34</v>
      </c>
      <c r="L117" s="38"/>
    </row>
    <row r="120" spans="1:12" ht="18" x14ac:dyDescent="0.35">
      <c r="I120" s="172" t="s">
        <v>35</v>
      </c>
      <c r="J120" s="172"/>
      <c r="K120" s="172"/>
    </row>
    <row r="121" spans="1:12" ht="18" x14ac:dyDescent="0.35">
      <c r="I121" s="172" t="s">
        <v>36</v>
      </c>
      <c r="J121" s="172"/>
      <c r="K121" s="172"/>
    </row>
    <row r="122" spans="1:12" ht="18" x14ac:dyDescent="0.35">
      <c r="I122" s="172" t="s">
        <v>37</v>
      </c>
      <c r="J122" s="172"/>
      <c r="K122" s="172"/>
    </row>
  </sheetData>
  <mergeCells count="108">
    <mergeCell ref="B32:J32"/>
    <mergeCell ref="B41:J41"/>
    <mergeCell ref="C39:D39"/>
    <mergeCell ref="C117:J117"/>
    <mergeCell ref="I120:K120"/>
    <mergeCell ref="I121:K121"/>
    <mergeCell ref="B81:L81"/>
    <mergeCell ref="C82:D82"/>
    <mergeCell ref="B108:L108"/>
    <mergeCell ref="C109:D109"/>
    <mergeCell ref="B88:J88"/>
    <mergeCell ref="B89:L89"/>
    <mergeCell ref="B90:L90"/>
    <mergeCell ref="B95:J95"/>
    <mergeCell ref="B96:L96"/>
    <mergeCell ref="B97:L97"/>
    <mergeCell ref="C40:D40"/>
    <mergeCell ref="B49:J49"/>
    <mergeCell ref="C44:D44"/>
    <mergeCell ref="C54:D54"/>
    <mergeCell ref="C56:D56"/>
    <mergeCell ref="C47:D47"/>
    <mergeCell ref="C58:D58"/>
    <mergeCell ref="I122:K122"/>
    <mergeCell ref="B51:L51"/>
    <mergeCell ref="B64:J64"/>
    <mergeCell ref="C52:D52"/>
    <mergeCell ref="B74:L74"/>
    <mergeCell ref="B65:L65"/>
    <mergeCell ref="B76:L76"/>
    <mergeCell ref="C77:D77"/>
    <mergeCell ref="B83:J83"/>
    <mergeCell ref="B84:L84"/>
    <mergeCell ref="B85:L85"/>
    <mergeCell ref="C86:D86"/>
    <mergeCell ref="C87:D87"/>
    <mergeCell ref="C78:D78"/>
    <mergeCell ref="B79:J79"/>
    <mergeCell ref="B80:L80"/>
    <mergeCell ref="B116:L116"/>
    <mergeCell ref="B73:J73"/>
    <mergeCell ref="A1:L3"/>
    <mergeCell ref="A6:L6"/>
    <mergeCell ref="L7:L10"/>
    <mergeCell ref="A7:A10"/>
    <mergeCell ref="B7:B10"/>
    <mergeCell ref="I7:I10"/>
    <mergeCell ref="J7:J10"/>
    <mergeCell ref="K7:K10"/>
    <mergeCell ref="G9:G10"/>
    <mergeCell ref="G7:G8"/>
    <mergeCell ref="H9:H10"/>
    <mergeCell ref="H7:H8"/>
    <mergeCell ref="E9:E10"/>
    <mergeCell ref="F9:F10"/>
    <mergeCell ref="E7:F8"/>
    <mergeCell ref="C7:D9"/>
    <mergeCell ref="C10:C11"/>
    <mergeCell ref="D10:D11"/>
    <mergeCell ref="B12:L12"/>
    <mergeCell ref="B17:L17"/>
    <mergeCell ref="B15:J15"/>
    <mergeCell ref="B16:L16"/>
    <mergeCell ref="C13:D13"/>
    <mergeCell ref="B22:J22"/>
    <mergeCell ref="B23:L23"/>
    <mergeCell ref="C18:D18"/>
    <mergeCell ref="C14:D14"/>
    <mergeCell ref="B19:J19"/>
    <mergeCell ref="B20:L20"/>
    <mergeCell ref="B115:J115"/>
    <mergeCell ref="C91:D91"/>
    <mergeCell ref="E92:L92"/>
    <mergeCell ref="C98:D98"/>
    <mergeCell ref="B24:L24"/>
    <mergeCell ref="B29:L29"/>
    <mergeCell ref="B21:L21"/>
    <mergeCell ref="B75:L75"/>
    <mergeCell ref="B34:L34"/>
    <mergeCell ref="B38:L38"/>
    <mergeCell ref="B33:L33"/>
    <mergeCell ref="B37:L37"/>
    <mergeCell ref="B42:L42"/>
    <mergeCell ref="B43:L43"/>
    <mergeCell ref="B50:L50"/>
    <mergeCell ref="B36:J36"/>
    <mergeCell ref="C35:D35"/>
    <mergeCell ref="C31:D31"/>
    <mergeCell ref="C30:D30"/>
    <mergeCell ref="C25:D25"/>
    <mergeCell ref="C67:D67"/>
    <mergeCell ref="C26:D26"/>
    <mergeCell ref="B27:J27"/>
    <mergeCell ref="B28:L28"/>
    <mergeCell ref="C60:D60"/>
    <mergeCell ref="E110:L114"/>
    <mergeCell ref="E103:L103"/>
    <mergeCell ref="E105:L105"/>
    <mergeCell ref="E61:L63"/>
    <mergeCell ref="E68:L72"/>
    <mergeCell ref="B106:J106"/>
    <mergeCell ref="B107:L107"/>
    <mergeCell ref="E99:L99"/>
    <mergeCell ref="C100:D100"/>
    <mergeCell ref="C93:D93"/>
    <mergeCell ref="E94:L94"/>
    <mergeCell ref="C102:D102"/>
    <mergeCell ref="C104:D104"/>
  </mergeCells>
  <phoneticPr fontId="15" type="noConversion"/>
  <printOptions horizontalCentered="1"/>
  <pageMargins left="0.43307086614173201" right="0.43307086614173201" top="0.74803149606299202" bottom="0.511811023622047" header="0.31496062992126" footer="0.31496062992126"/>
  <pageSetup paperSize="256" scale="76" fitToHeight="0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BOQ</vt:lpstr>
      <vt:lpstr>BOQ!Print_Area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PGSFJ</dc:creator>
  <cp:lastModifiedBy>Jhenna Micah Manankil</cp:lastModifiedBy>
  <cp:lastPrinted>2022-02-02T08:34:52Z</cp:lastPrinted>
  <dcterms:created xsi:type="dcterms:W3CDTF">2018-09-06T01:40:42Z</dcterms:created>
  <dcterms:modified xsi:type="dcterms:W3CDTF">2022-02-02T08:35:20Z</dcterms:modified>
</cp:coreProperties>
</file>